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activeTab="2"/>
  </bookViews>
  <sheets>
    <sheet name="EJERCICIO 21" sheetId="1" r:id="rId1"/>
    <sheet name="EJECICIO 22" sheetId="2" r:id="rId2"/>
    <sheet name="EJERCICIO 23" sheetId="3" r:id="rId3"/>
  </sheets>
  <calcPr calcId="145621"/>
</workbook>
</file>

<file path=xl/calcChain.xml><?xml version="1.0" encoding="utf-8"?>
<calcChain xmlns="http://schemas.openxmlformats.org/spreadsheetml/2006/main">
  <c r="D41" i="3" l="1"/>
  <c r="C40" i="3"/>
  <c r="I32" i="3"/>
  <c r="J32" i="3"/>
  <c r="K32" i="3"/>
  <c r="L32" i="3"/>
  <c r="H32" i="3"/>
  <c r="C35" i="3"/>
  <c r="F30" i="3"/>
  <c r="F31" i="3" s="1"/>
  <c r="E30" i="3"/>
  <c r="E31" i="3" s="1"/>
  <c r="D22" i="3"/>
  <c r="L29" i="3" l="1"/>
  <c r="L28" i="3" l="1"/>
  <c r="L31" i="3" s="1"/>
  <c r="K28" i="3"/>
  <c r="K31" i="3" s="1"/>
  <c r="J28" i="3"/>
  <c r="J31" i="3" s="1"/>
  <c r="I28" i="3"/>
  <c r="I31" i="3" s="1"/>
  <c r="H28" i="3"/>
  <c r="H31" i="3" s="1"/>
  <c r="G31" i="3"/>
  <c r="G32" i="3" l="1"/>
  <c r="C32" i="2"/>
  <c r="F39" i="2" l="1"/>
  <c r="H45" i="2" s="1"/>
  <c r="F38" i="2"/>
  <c r="F37" i="2"/>
  <c r="H46" i="2" s="1"/>
  <c r="C39" i="2"/>
  <c r="G45" i="2" s="1"/>
  <c r="C38" i="2"/>
  <c r="C37" i="2"/>
  <c r="F33" i="2"/>
  <c r="F45" i="2" s="1"/>
  <c r="F32" i="2"/>
  <c r="F31" i="2"/>
  <c r="C33" i="2"/>
  <c r="C31" i="2"/>
  <c r="F27" i="2"/>
  <c r="D45" i="2" s="1"/>
  <c r="C26" i="2"/>
  <c r="C46" i="2" s="1"/>
  <c r="F26" i="2"/>
  <c r="F25" i="2"/>
  <c r="C27" i="2"/>
  <c r="C45" i="2" s="1"/>
  <c r="C25" i="2"/>
  <c r="E45" i="2"/>
  <c r="G46" i="2" l="1"/>
  <c r="F46" i="2"/>
  <c r="E46" i="2"/>
  <c r="D46" i="2"/>
  <c r="H52" i="1"/>
  <c r="G52" i="1"/>
  <c r="F52" i="1"/>
  <c r="E52" i="1"/>
  <c r="D52" i="1"/>
  <c r="C52" i="1"/>
  <c r="H51" i="1"/>
  <c r="G51" i="1"/>
  <c r="F51" i="1"/>
  <c r="E51" i="1"/>
  <c r="D51" i="1"/>
  <c r="C51" i="1"/>
  <c r="F45" i="1"/>
  <c r="F44" i="1"/>
  <c r="F43" i="1"/>
  <c r="C45" i="1"/>
  <c r="C44" i="1"/>
  <c r="C43" i="1"/>
  <c r="F39" i="1"/>
  <c r="F38" i="1"/>
  <c r="F37" i="1"/>
  <c r="C39" i="1"/>
  <c r="C38" i="1"/>
  <c r="C37" i="1"/>
  <c r="F33" i="1"/>
  <c r="F32" i="1"/>
  <c r="F31" i="1"/>
  <c r="C33" i="1"/>
  <c r="C32" i="1"/>
  <c r="C31" i="1"/>
</calcChain>
</file>

<file path=xl/sharedStrings.xml><?xml version="1.0" encoding="utf-8"?>
<sst xmlns="http://schemas.openxmlformats.org/spreadsheetml/2006/main" count="159" uniqueCount="77">
  <si>
    <t>a) TIR</t>
  </si>
  <si>
    <t>b) El método VAN</t>
  </si>
  <si>
    <t>PERIODOS</t>
  </si>
  <si>
    <t>A</t>
  </si>
  <si>
    <t>B</t>
  </si>
  <si>
    <t>C</t>
  </si>
  <si>
    <t>D</t>
  </si>
  <si>
    <t>E</t>
  </si>
  <si>
    <t>F</t>
  </si>
  <si>
    <t>Flujos de efectivo para oportunidades de inversión</t>
  </si>
  <si>
    <t xml:space="preserve">Determine cual de las siguientes oportunidades de inversión independientes (y no repetidas), valen </t>
  </si>
  <si>
    <t>b) VAN</t>
  </si>
  <si>
    <t>Flujos de efictivo para oportunidades de inversión</t>
  </si>
  <si>
    <t xml:space="preserve">AÑO </t>
  </si>
  <si>
    <t>AHORROS</t>
  </si>
  <si>
    <t xml:space="preserve">EJERCICIO 21 </t>
  </si>
  <si>
    <t>la pena en el aspecto económico, use una tasa de 12%, un periodo de estudio de 10 años y los metodos:</t>
  </si>
  <si>
    <t xml:space="preserve"> pena en el  aspecto economico : use una Tasa del 15%, un periodo de estudio de cinco años y los metodos:</t>
  </si>
  <si>
    <t>22. Determine cual de las siguientes oportunidades de inversion independientes (e irrepetibles) valen la</t>
  </si>
  <si>
    <t>EJERCICIO 22</t>
  </si>
  <si>
    <t>Determine:</t>
  </si>
  <si>
    <t xml:space="preserve">TASA </t>
  </si>
  <si>
    <t xml:space="preserve">PERIODO  AÑOS </t>
  </si>
  <si>
    <t>VA</t>
  </si>
  <si>
    <t>VAN</t>
  </si>
  <si>
    <t>TIR</t>
  </si>
  <si>
    <t xml:space="preserve">INVERSIÓN A </t>
  </si>
  <si>
    <t>INVERSIÓN B</t>
  </si>
  <si>
    <t>INVERSIÓN C</t>
  </si>
  <si>
    <t xml:space="preserve">INVERSIÓN E </t>
  </si>
  <si>
    <t>INVERSIÓN D</t>
  </si>
  <si>
    <t>INVERSIÓN F</t>
  </si>
  <si>
    <t>VNA</t>
  </si>
  <si>
    <t>INTERPRETACIÓN:</t>
  </si>
  <si>
    <t xml:space="preserve">RESULTADOS </t>
  </si>
  <si>
    <t>A) TIR</t>
  </si>
  <si>
    <t>B) VAN</t>
  </si>
  <si>
    <t>CÁLCULOS</t>
  </si>
  <si>
    <t xml:space="preserve">OPORTUNIDAD DE INVERSIÓN </t>
  </si>
  <si>
    <t>NO</t>
  </si>
  <si>
    <t>SI</t>
  </si>
  <si>
    <t xml:space="preserve">b)MÉTODO VAN </t>
  </si>
  <si>
    <t xml:space="preserve">La INVERSIÓN B vale la pena como oportunidad de inversión en el aspecto económico ya que el resultado del indicador VAN muestra que el proyecto es viable ya que ha cubierto la totalidad de la inversión en los 10 años y además  este arroja una ganancia adicional a la esperada de $1.520,79.  </t>
  </si>
  <si>
    <t>La tasa interna de retorno de la INVERSIÓN B arroja un 20% por tanto acepto la inversión por que refleja que los costos son viables , además la TIR es mayor a la Td (12%), es decir que se espera un rendimiento mínimo al requerido.</t>
  </si>
  <si>
    <t xml:space="preserve">De acuerdo a los resultados obtenidos de las distintas oportunidades de inversión a una tasa del 12%  a un periodo de 10 años se puede indicar que:   </t>
  </si>
  <si>
    <t>La INVERSIÓN A vale la pena como oportunidad de inversión en el aspecto económico ya que el resultado del indicador VAN muestra que el proyecto es viable debido a  que ha cubierto la totalidad de la inversión en los 5 años y además  este arroja una ganancia adicional a la esperada de $11.197,01.</t>
  </si>
  <si>
    <t>La INVERSIÓN A es una buena opción debido a que esta  arroja una tasa interna de retorno de un 38% por tanto acepto la misma  por que refleja que los costos son viables , además la TIR es mayor a la Td (15%), es decir que con esta tasa se espera un rendimiento mínimo al requerido.</t>
  </si>
  <si>
    <t xml:space="preserve">De acuerdo a los resultados obtenidos de las distintas oportunidades de inversión a una tasa del 15%  a un periodo de 5 años se puede indicar que la inversión A,C,Y E son factibles pero la mejor opcion es la INVERSION Adebido a que:   </t>
  </si>
  <si>
    <t>EJERCICIO 23</t>
  </si>
  <si>
    <t xml:space="preserve">23. Se han propuesto unas instalaciones mejoradas que cuestan $250.000. el tiempo de construcción sera </t>
  </si>
  <si>
    <t xml:space="preserve">Las instalaciones no se requerirán hasta después de cinco años y tendran un valor de rescate de $ 25000. </t>
  </si>
  <si>
    <t xml:space="preserve">FLUJO NETO DE EFECTIVO </t>
  </si>
  <si>
    <t>RUBROS</t>
  </si>
  <si>
    <t>(-)</t>
  </si>
  <si>
    <t>(=)</t>
  </si>
  <si>
    <t>(+)</t>
  </si>
  <si>
    <t>FNE</t>
  </si>
  <si>
    <t>FNED</t>
  </si>
  <si>
    <t xml:space="preserve"> el primer año despues de terminada la construccion y son los  siguientes:</t>
  </si>
  <si>
    <t>de dos años, con gastos de $100.000 el primer año y de $150.000 el segundo. Los ahorros empiezan</t>
  </si>
  <si>
    <t xml:space="preserve">INVERSIÓN </t>
  </si>
  <si>
    <t xml:space="preserve">Ahorro </t>
  </si>
  <si>
    <t>Valor Residual</t>
  </si>
  <si>
    <t>VALOR RESCCATE</t>
  </si>
  <si>
    <t>Tiempo de construcción</t>
  </si>
  <si>
    <t xml:space="preserve">Gastos </t>
  </si>
  <si>
    <t>AÑO 1</t>
  </si>
  <si>
    <t>AÑO 2</t>
  </si>
  <si>
    <t>GASTO CONSTRUCCIÓN AÑO 1</t>
  </si>
  <si>
    <t>GASTO CONSTRUCCIÓN AÑO 2</t>
  </si>
  <si>
    <t xml:space="preserve">COMPROBACIÓN LA TIR HACE CERO AL VAN </t>
  </si>
  <si>
    <t>(1+i)"n</t>
  </si>
  <si>
    <t xml:space="preserve">VAN </t>
  </si>
  <si>
    <t>En este ejemplo podemos visualizar que si usamos la TIR para</t>
  </si>
  <si>
    <t>calcular el VAN este nos da 0</t>
  </si>
  <si>
    <t>RESPUESTA</t>
  </si>
  <si>
    <t xml:space="preserve">AÑOS AHORROS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</si>
</sst>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 #,##0.00_);[Red]\(&quot;$&quot;\ #,##0.00\)"/>
    <numFmt numFmtId="44" formatCode="_(&quot;$&quot;\ * #,##0.00_);_(&quot;$&quot;\ * \(#,##0.00\);_(&quot;$&quot;\ * &quot;-&quot;??_);_(@_)"/>
    <numFmt numFmtId="164" formatCode="&quot;$&quot;\ #,##0.00"/>
    <numFmt numFmtId="165" formatCode="0.0%"/>
  </numFmts>
  <fonts count="15" x14ac:knownFonts="1">
    <font>
      <sz val="11"/>
      <color theme="1"/>
      <name val="Calibri"/>
      <family val="2"/>
      <scheme val="minor"/>
    </font>
    <font>
      <b/>
      <sz val="11"/>
      <color theme="1"/>
      <name val="Calibri"/>
      <family val="2"/>
      <scheme val="minor"/>
    </font>
    <font>
      <sz val="20"/>
      <color theme="1"/>
      <name val="Cambria"/>
      <family val="1"/>
      <scheme val="major"/>
    </font>
    <font>
      <b/>
      <sz val="12"/>
      <color theme="1"/>
      <name val="Cambria"/>
      <family val="1"/>
      <scheme val="major"/>
    </font>
    <font>
      <sz val="11"/>
      <color theme="1"/>
      <name val="Cambria"/>
      <family val="1"/>
      <scheme val="major"/>
    </font>
    <font>
      <b/>
      <sz val="11"/>
      <color theme="1"/>
      <name val="Cambria"/>
      <family val="1"/>
      <scheme val="major"/>
    </font>
    <font>
      <b/>
      <sz val="10"/>
      <color theme="1"/>
      <name val="Cambria"/>
      <family val="1"/>
      <scheme val="major"/>
    </font>
    <font>
      <b/>
      <sz val="9"/>
      <color theme="1"/>
      <name val="Cambria"/>
      <family val="1"/>
      <scheme val="major"/>
    </font>
    <font>
      <b/>
      <sz val="14"/>
      <color theme="1"/>
      <name val="Cambria"/>
      <family val="1"/>
      <scheme val="major"/>
    </font>
    <font>
      <sz val="11"/>
      <color theme="1"/>
      <name val="Calibri"/>
      <family val="2"/>
      <scheme val="minor"/>
    </font>
    <font>
      <sz val="11"/>
      <color theme="1"/>
      <name val="Times New Roman"/>
      <family val="1"/>
    </font>
    <font>
      <b/>
      <sz val="11"/>
      <color theme="1"/>
      <name val="Times New Roman"/>
      <family val="1"/>
    </font>
    <font>
      <b/>
      <sz val="12"/>
      <color theme="1"/>
      <name val="Calibri"/>
      <family val="2"/>
      <scheme val="minor"/>
    </font>
    <font>
      <b/>
      <sz val="9"/>
      <color theme="1"/>
      <name val="Calibri"/>
      <family val="2"/>
      <scheme val="minor"/>
    </font>
    <font>
      <b/>
      <sz val="10"/>
      <name val="Cambria"/>
      <family val="1"/>
      <scheme val="major"/>
    </font>
  </fonts>
  <fills count="13">
    <fill>
      <patternFill patternType="none"/>
    </fill>
    <fill>
      <patternFill patternType="gray125"/>
    </fill>
    <fill>
      <patternFill patternType="solid">
        <fgColor theme="5" tint="0.39997558519241921"/>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2"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ck">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theme="1"/>
      </left>
      <right/>
      <top style="thin">
        <color theme="1"/>
      </top>
      <bottom style="thin">
        <color theme="1"/>
      </bottom>
      <diagonal/>
    </border>
    <border>
      <left/>
      <right/>
      <top/>
      <bottom style="thin">
        <color theme="1"/>
      </bottom>
      <diagonal/>
    </border>
    <border>
      <left style="thin">
        <color indexed="64"/>
      </left>
      <right/>
      <top style="thin">
        <color theme="1"/>
      </top>
      <bottom style="thin">
        <color theme="1"/>
      </bottom>
      <diagonal/>
    </border>
    <border>
      <left style="thin">
        <color indexed="64"/>
      </left>
      <right/>
      <top/>
      <bottom/>
      <diagonal/>
    </border>
  </borders>
  <cellStyleXfs count="2">
    <xf numFmtId="0" fontId="0" fillId="0" borderId="0"/>
    <xf numFmtId="9" fontId="9" fillId="0" borderId="0" applyFont="0" applyFill="0" applyBorder="0" applyAlignment="0" applyProtection="0"/>
  </cellStyleXfs>
  <cellXfs count="114">
    <xf numFmtId="0" fontId="0" fillId="0" borderId="0" xfId="0"/>
    <xf numFmtId="0" fontId="1" fillId="5" borderId="2" xfId="0" applyFont="1" applyFill="1" applyBorder="1" applyAlignment="1">
      <alignment horizontal="center"/>
    </xf>
    <xf numFmtId="0" fontId="1" fillId="5" borderId="4" xfId="0" applyFont="1" applyFill="1" applyBorder="1" applyAlignment="1">
      <alignment horizontal="center"/>
    </xf>
    <xf numFmtId="0" fontId="2" fillId="3" borderId="0" xfId="0" applyFont="1" applyFill="1" applyAlignment="1">
      <alignment horizontal="center"/>
    </xf>
    <xf numFmtId="0" fontId="1" fillId="2" borderId="1" xfId="0" applyFont="1" applyFill="1" applyBorder="1" applyAlignment="1">
      <alignment horizontal="center"/>
    </xf>
    <xf numFmtId="0" fontId="0" fillId="8" borderId="0" xfId="0" applyFill="1"/>
    <xf numFmtId="0" fontId="1" fillId="8" borderId="6" xfId="0" applyFont="1" applyFill="1" applyBorder="1" applyAlignment="1">
      <alignment horizontal="center"/>
    </xf>
    <xf numFmtId="0" fontId="1" fillId="8" borderId="7" xfId="0" applyFont="1" applyFill="1" applyBorder="1" applyAlignment="1">
      <alignment horizontal="center"/>
    </xf>
    <xf numFmtId="0" fontId="1" fillId="8" borderId="8" xfId="0" applyFont="1" applyFill="1" applyBorder="1" applyAlignment="1">
      <alignment horizontal="center"/>
    </xf>
    <xf numFmtId="0" fontId="1" fillId="8" borderId="9" xfId="0" applyFont="1" applyFill="1" applyBorder="1" applyAlignment="1">
      <alignment horizontal="center"/>
    </xf>
    <xf numFmtId="0" fontId="1" fillId="8" borderId="5" xfId="0" applyFont="1" applyFill="1" applyBorder="1" applyAlignment="1">
      <alignment horizontal="center"/>
    </xf>
    <xf numFmtId="0" fontId="1" fillId="8" borderId="10" xfId="0" applyFont="1" applyFill="1" applyBorder="1" applyAlignment="1">
      <alignment horizontal="center"/>
    </xf>
    <xf numFmtId="0" fontId="1" fillId="8" borderId="0" xfId="0" applyFont="1" applyFill="1" applyAlignment="1"/>
    <xf numFmtId="0" fontId="1" fillId="8" borderId="1" xfId="0" applyFont="1" applyFill="1" applyBorder="1" applyAlignment="1">
      <alignment horizontal="center"/>
    </xf>
    <xf numFmtId="0" fontId="0" fillId="8" borderId="1" xfId="0" applyFont="1" applyFill="1" applyBorder="1" applyAlignment="1">
      <alignment horizontal="center"/>
    </xf>
    <xf numFmtId="164" fontId="0" fillId="8" borderId="1" xfId="0" applyNumberFormat="1" applyFill="1" applyBorder="1"/>
    <xf numFmtId="0" fontId="0" fillId="8" borderId="1" xfId="0" applyFill="1" applyBorder="1" applyAlignment="1">
      <alignment horizontal="center"/>
    </xf>
    <xf numFmtId="9" fontId="4" fillId="8" borderId="1" xfId="0" applyNumberFormat="1" applyFont="1" applyFill="1" applyBorder="1"/>
    <xf numFmtId="0" fontId="4" fillId="8" borderId="1" xfId="0" applyFont="1" applyFill="1" applyBorder="1"/>
    <xf numFmtId="9" fontId="0" fillId="8" borderId="0" xfId="0" applyNumberFormat="1" applyFill="1"/>
    <xf numFmtId="0" fontId="8" fillId="8" borderId="0" xfId="0" applyFont="1" applyFill="1" applyAlignment="1">
      <alignment horizontal="center"/>
    </xf>
    <xf numFmtId="8" fontId="0" fillId="8" borderId="0" xfId="0" applyNumberFormat="1" applyFill="1"/>
    <xf numFmtId="0" fontId="1" fillId="8" borderId="1" xfId="0" applyFont="1" applyFill="1" applyBorder="1"/>
    <xf numFmtId="8" fontId="0" fillId="8" borderId="1" xfId="0" applyNumberFormat="1" applyFill="1" applyBorder="1"/>
    <xf numFmtId="9" fontId="0" fillId="8" borderId="1" xfId="0" applyNumberFormat="1" applyFill="1" applyBorder="1"/>
    <xf numFmtId="9" fontId="0" fillId="8" borderId="1" xfId="0" applyNumberFormat="1" applyFill="1" applyBorder="1" applyAlignment="1">
      <alignment horizontal="center"/>
    </xf>
    <xf numFmtId="0" fontId="7" fillId="8" borderId="1" xfId="0" applyFont="1" applyFill="1" applyBorder="1" applyAlignment="1">
      <alignment horizontal="center" vertical="center" wrapText="1"/>
    </xf>
    <xf numFmtId="0" fontId="0" fillId="8" borderId="1" xfId="0" applyFill="1" applyBorder="1" applyAlignment="1">
      <alignment horizontal="center" wrapText="1"/>
    </xf>
    <xf numFmtId="0" fontId="0" fillId="8" borderId="0" xfId="0" applyFill="1" applyAlignment="1">
      <alignment horizontal="center" wrapText="1"/>
    </xf>
    <xf numFmtId="0" fontId="0" fillId="8" borderId="2"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0" xfId="0" applyFont="1" applyFill="1"/>
    <xf numFmtId="0" fontId="0" fillId="8" borderId="2" xfId="0" applyFill="1" applyBorder="1" applyAlignment="1">
      <alignment horizontal="left" vertical="center" wrapText="1"/>
    </xf>
    <xf numFmtId="0" fontId="0" fillId="8" borderId="3" xfId="0" applyFill="1" applyBorder="1" applyAlignment="1">
      <alignment horizontal="left" vertical="center" wrapText="1"/>
    </xf>
    <xf numFmtId="0" fontId="0" fillId="8" borderId="4" xfId="0" applyFill="1" applyBorder="1" applyAlignment="1">
      <alignment horizontal="left"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2" fillId="9" borderId="0" xfId="0" applyFont="1" applyFill="1" applyAlignment="1">
      <alignment horizontal="center"/>
    </xf>
    <xf numFmtId="0" fontId="6" fillId="7" borderId="1" xfId="0" applyFont="1" applyFill="1" applyBorder="1"/>
    <xf numFmtId="0" fontId="1" fillId="7" borderId="2" xfId="0" applyFont="1" applyFill="1" applyBorder="1" applyAlignment="1">
      <alignment horizontal="center"/>
    </xf>
    <xf numFmtId="0" fontId="1" fillId="7" borderId="4" xfId="0" applyFont="1" applyFill="1" applyBorder="1" applyAlignment="1">
      <alignment horizontal="center"/>
    </xf>
    <xf numFmtId="0" fontId="1" fillId="3" borderId="1" xfId="0" applyFont="1" applyFill="1" applyBorder="1" applyAlignment="1">
      <alignment horizontal="center"/>
    </xf>
    <xf numFmtId="0" fontId="7" fillId="2" borderId="1" xfId="0" applyFont="1" applyFill="1" applyBorder="1" applyAlignment="1">
      <alignment horizontal="center"/>
    </xf>
    <xf numFmtId="0" fontId="5" fillId="2" borderId="1" xfId="0" applyFont="1" applyFill="1" applyBorder="1" applyAlignment="1">
      <alignment horizontal="center"/>
    </xf>
    <xf numFmtId="0" fontId="1" fillId="7" borderId="0" xfId="0" applyFont="1" applyFill="1" applyAlignment="1">
      <alignment horizontal="left" wrapText="1"/>
    </xf>
    <xf numFmtId="0" fontId="1" fillId="7" borderId="0" xfId="0" applyFont="1" applyFill="1"/>
    <xf numFmtId="0" fontId="0" fillId="7" borderId="0" xfId="0" applyFill="1" applyAlignment="1">
      <alignment horizontal="center" wrapText="1"/>
    </xf>
    <xf numFmtId="0" fontId="0" fillId="7" borderId="0" xfId="0" applyFill="1"/>
    <xf numFmtId="0" fontId="1" fillId="8" borderId="0" xfId="0" applyFont="1" applyFill="1" applyAlignment="1">
      <alignment horizontal="center"/>
    </xf>
    <xf numFmtId="164" fontId="0" fillId="8" borderId="0" xfId="0" applyNumberFormat="1" applyFill="1"/>
    <xf numFmtId="9" fontId="0" fillId="8" borderId="1" xfId="0" applyNumberFormat="1" applyFill="1" applyBorder="1" applyAlignment="1">
      <alignment horizontal="right"/>
    </xf>
    <xf numFmtId="0" fontId="14" fillId="4" borderId="1" xfId="0" applyFont="1" applyFill="1" applyBorder="1"/>
    <xf numFmtId="0" fontId="1" fillId="6" borderId="1" xfId="0" applyFont="1" applyFill="1" applyBorder="1"/>
    <xf numFmtId="0" fontId="1" fillId="7" borderId="1" xfId="0" applyFont="1" applyFill="1" applyBorder="1" applyAlignment="1">
      <alignment horizontal="center"/>
    </xf>
    <xf numFmtId="0" fontId="1" fillId="5" borderId="0" xfId="0" applyFont="1" applyFill="1" applyAlignment="1">
      <alignment horizontal="left" wrapText="1"/>
    </xf>
    <xf numFmtId="0" fontId="0" fillId="5" borderId="0" xfId="0" applyFill="1" applyAlignment="1">
      <alignment horizontal="center" wrapText="1"/>
    </xf>
    <xf numFmtId="0" fontId="1" fillId="5" borderId="0" xfId="0" applyFont="1" applyFill="1"/>
    <xf numFmtId="0" fontId="0" fillId="5" borderId="0" xfId="0" applyFill="1"/>
    <xf numFmtId="0" fontId="13" fillId="8" borderId="0" xfId="0" applyFont="1" applyFill="1" applyBorder="1"/>
    <xf numFmtId="164" fontId="0" fillId="8" borderId="0" xfId="0" applyNumberFormat="1" applyFill="1" applyBorder="1"/>
    <xf numFmtId="0" fontId="5" fillId="8" borderId="0" xfId="0" applyFont="1" applyFill="1"/>
    <xf numFmtId="0" fontId="0" fillId="8" borderId="0" xfId="0" applyFill="1" applyBorder="1"/>
    <xf numFmtId="0" fontId="0" fillId="8" borderId="0" xfId="0" applyFill="1" applyAlignment="1">
      <alignment horizontal="right"/>
    </xf>
    <xf numFmtId="0" fontId="10" fillId="8" borderId="1" xfId="0" applyFont="1" applyFill="1" applyBorder="1" applyAlignment="1">
      <alignment horizontal="left"/>
    </xf>
    <xf numFmtId="0" fontId="10" fillId="8" borderId="2" xfId="0" applyFont="1" applyFill="1" applyBorder="1" applyAlignment="1">
      <alignment horizontal="left"/>
    </xf>
    <xf numFmtId="0" fontId="0" fillId="8" borderId="1" xfId="0" applyFill="1" applyBorder="1"/>
    <xf numFmtId="44" fontId="0" fillId="8" borderId="8" xfId="0" applyNumberFormat="1" applyFont="1" applyFill="1" applyBorder="1"/>
    <xf numFmtId="164" fontId="0" fillId="8" borderId="19" xfId="0" applyNumberFormat="1" applyFont="1" applyFill="1" applyBorder="1"/>
    <xf numFmtId="44" fontId="0" fillId="8" borderId="4" xfId="0" applyNumberFormat="1" applyFont="1" applyFill="1" applyBorder="1"/>
    <xf numFmtId="164" fontId="0" fillId="8" borderId="1" xfId="0" applyNumberFormat="1" applyFont="1" applyFill="1" applyBorder="1"/>
    <xf numFmtId="0" fontId="10" fillId="8" borderId="4" xfId="0" applyFont="1" applyFill="1" applyBorder="1" applyAlignment="1">
      <alignment horizontal="left"/>
    </xf>
    <xf numFmtId="44" fontId="0" fillId="8" borderId="1" xfId="0" applyNumberFormat="1" applyFill="1" applyBorder="1"/>
    <xf numFmtId="44" fontId="0" fillId="8" borderId="17" xfId="0" applyNumberFormat="1" applyFont="1" applyFill="1" applyBorder="1"/>
    <xf numFmtId="164" fontId="0" fillId="8" borderId="18" xfId="0" applyNumberFormat="1" applyFont="1" applyFill="1" applyBorder="1"/>
    <xf numFmtId="0" fontId="0" fillId="8" borderId="0" xfId="0" applyFill="1" applyBorder="1" applyAlignment="1">
      <alignment horizontal="right"/>
    </xf>
    <xf numFmtId="0" fontId="11" fillId="8" borderId="1" xfId="0" applyFont="1" applyFill="1" applyBorder="1" applyAlignment="1">
      <alignment horizontal="left"/>
    </xf>
    <xf numFmtId="0" fontId="11" fillId="8" borderId="2" xfId="0" applyFont="1" applyFill="1" applyBorder="1" applyAlignment="1">
      <alignment horizontal="left"/>
    </xf>
    <xf numFmtId="44" fontId="0" fillId="8" borderId="18" xfId="0" applyNumberFormat="1" applyFont="1" applyFill="1" applyBorder="1"/>
    <xf numFmtId="0" fontId="12" fillId="8" borderId="16" xfId="0" applyFont="1" applyFill="1" applyBorder="1" applyAlignment="1">
      <alignment horizontal="left"/>
    </xf>
    <xf numFmtId="0" fontId="12" fillId="8" borderId="21" xfId="0" applyFont="1" applyFill="1" applyBorder="1" applyAlignment="1">
      <alignment horizontal="left"/>
    </xf>
    <xf numFmtId="44" fontId="0" fillId="8" borderId="14" xfId="0" applyNumberFormat="1" applyFill="1" applyBorder="1"/>
    <xf numFmtId="8" fontId="0" fillId="8" borderId="15" xfId="0" applyNumberFormat="1" applyFill="1" applyBorder="1"/>
    <xf numFmtId="165" fontId="1" fillId="8" borderId="0" xfId="1" applyNumberFormat="1" applyFont="1" applyFill="1"/>
    <xf numFmtId="10" fontId="0" fillId="8" borderId="0" xfId="0" applyNumberFormat="1" applyFill="1" applyAlignment="1">
      <alignment horizontal="left"/>
    </xf>
    <xf numFmtId="0" fontId="0" fillId="8" borderId="7" xfId="0" applyFill="1" applyBorder="1"/>
    <xf numFmtId="0" fontId="0" fillId="8" borderId="8" xfId="0" applyFill="1" applyBorder="1"/>
    <xf numFmtId="0" fontId="0" fillId="8" borderId="5" xfId="0" applyFill="1" applyBorder="1"/>
    <xf numFmtId="0" fontId="0" fillId="8" borderId="10" xfId="0" applyFill="1" applyBorder="1"/>
    <xf numFmtId="0" fontId="1" fillId="8" borderId="23" xfId="0" applyFont="1" applyFill="1" applyBorder="1" applyAlignment="1">
      <alignment horizontal="center"/>
    </xf>
    <xf numFmtId="0" fontId="1" fillId="8" borderId="0" xfId="0" applyFont="1" applyFill="1" applyBorder="1" applyAlignment="1">
      <alignment horizontal="center"/>
    </xf>
    <xf numFmtId="0" fontId="1" fillId="8" borderId="17" xfId="0" applyFont="1" applyFill="1" applyBorder="1" applyAlignment="1">
      <alignment horizontal="center"/>
    </xf>
    <xf numFmtId="0" fontId="1" fillId="10" borderId="1" xfId="0" applyFont="1" applyFill="1" applyBorder="1" applyAlignment="1">
      <alignment horizontal="center"/>
    </xf>
    <xf numFmtId="0" fontId="13" fillId="12" borderId="1" xfId="0" applyFont="1" applyFill="1" applyBorder="1"/>
    <xf numFmtId="0" fontId="1" fillId="11" borderId="11" xfId="0" applyFont="1" applyFill="1" applyBorder="1" applyAlignment="1">
      <alignment horizontal="left"/>
    </xf>
    <xf numFmtId="0" fontId="1" fillId="11" borderId="20" xfId="0" applyFont="1" applyFill="1" applyBorder="1" applyAlignment="1">
      <alignment horizontal="left"/>
    </xf>
    <xf numFmtId="0" fontId="0" fillId="11" borderId="2" xfId="0" applyFill="1" applyBorder="1" applyAlignment="1">
      <alignment horizontal="center"/>
    </xf>
    <xf numFmtId="0" fontId="0" fillId="11" borderId="4" xfId="0" applyFill="1" applyBorder="1" applyAlignment="1">
      <alignment horizontal="center"/>
    </xf>
    <xf numFmtId="0" fontId="1" fillId="11" borderId="22" xfId="0" applyFont="1" applyFill="1" applyBorder="1" applyAlignment="1">
      <alignment horizontal="center"/>
    </xf>
    <xf numFmtId="0" fontId="1" fillId="11" borderId="13" xfId="0" applyFont="1" applyFill="1" applyBorder="1" applyAlignment="1">
      <alignment horizontal="center"/>
    </xf>
    <xf numFmtId="0" fontId="1" fillId="11" borderId="14" xfId="0" applyFont="1" applyFill="1" applyBorder="1" applyAlignment="1">
      <alignment horizontal="center"/>
    </xf>
    <xf numFmtId="0" fontId="0" fillId="11" borderId="12" xfId="0" applyFill="1" applyBorder="1" applyAlignment="1">
      <alignment horizontal="center"/>
    </xf>
    <xf numFmtId="0" fontId="0" fillId="11" borderId="13" xfId="0" applyFill="1" applyBorder="1" applyAlignment="1">
      <alignment horizontal="center"/>
    </xf>
    <xf numFmtId="0" fontId="0" fillId="11" borderId="1" xfId="0" applyFill="1" applyBorder="1" applyAlignment="1">
      <alignment horizontal="center"/>
    </xf>
    <xf numFmtId="0" fontId="1" fillId="11" borderId="13" xfId="0" applyFont="1" applyFill="1" applyBorder="1" applyAlignment="1">
      <alignment horizontal="center"/>
    </xf>
    <xf numFmtId="0" fontId="1" fillId="11" borderId="12" xfId="0" applyFont="1" applyFill="1" applyBorder="1" applyAlignment="1">
      <alignment horizontal="center"/>
    </xf>
    <xf numFmtId="0" fontId="1" fillId="11" borderId="15" xfId="0" applyFont="1" applyFill="1" applyBorder="1" applyAlignment="1">
      <alignment horizontal="center"/>
    </xf>
    <xf numFmtId="0" fontId="1" fillId="11" borderId="14" xfId="0" applyFont="1" applyFill="1" applyBorder="1" applyAlignment="1">
      <alignment horizontal="center"/>
    </xf>
    <xf numFmtId="0" fontId="5" fillId="11" borderId="0" xfId="0" applyFont="1" applyFill="1"/>
    <xf numFmtId="0" fontId="4" fillId="11" borderId="0" xfId="0" applyFont="1" applyFill="1"/>
    <xf numFmtId="10" fontId="1" fillId="11" borderId="1" xfId="0" applyNumberFormat="1" applyFont="1" applyFill="1" applyBorder="1" applyAlignment="1">
      <alignment horizontal="center"/>
    </xf>
    <xf numFmtId="0" fontId="0" fillId="8" borderId="6" xfId="0" applyFill="1" applyBorder="1"/>
    <xf numFmtId="0" fontId="0" fillId="8" borderId="9" xfId="0"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J61"/>
  <sheetViews>
    <sheetView workbookViewId="0">
      <selection activeCell="K58" sqref="K58"/>
    </sheetView>
  </sheetViews>
  <sheetFormatPr baseColWidth="10" defaultRowHeight="15" x14ac:dyDescent="0.25"/>
  <cols>
    <col min="1" max="1" width="11.42578125" style="5"/>
    <col min="2" max="2" width="13.28515625" style="5" customWidth="1"/>
    <col min="3" max="3" width="10.7109375" style="5" customWidth="1"/>
    <col min="4" max="4" width="11.140625" style="5" customWidth="1"/>
    <col min="5" max="5" width="11.42578125" style="5"/>
    <col min="6" max="6" width="12.42578125" style="5" customWidth="1"/>
    <col min="7" max="7" width="13.140625" style="5" customWidth="1"/>
    <col min="8" max="8" width="12.85546875" style="5" customWidth="1"/>
    <col min="9" max="9" width="5.85546875" style="5" customWidth="1"/>
    <col min="10" max="16384" width="11.42578125" style="5"/>
  </cols>
  <sheetData>
    <row r="2" spans="2:9" ht="25.5" x14ac:dyDescent="0.35">
      <c r="B2" s="3" t="s">
        <v>15</v>
      </c>
      <c r="C2" s="3"/>
      <c r="D2" s="3"/>
      <c r="E2" s="3"/>
      <c r="F2" s="3"/>
      <c r="G2" s="3"/>
      <c r="H2" s="3"/>
      <c r="I2" s="3"/>
    </row>
    <row r="4" spans="2:9" x14ac:dyDescent="0.25">
      <c r="B4" s="6" t="s">
        <v>10</v>
      </c>
      <c r="C4" s="7"/>
      <c r="D4" s="7"/>
      <c r="E4" s="7"/>
      <c r="F4" s="7"/>
      <c r="G4" s="7"/>
      <c r="H4" s="7"/>
      <c r="I4" s="8"/>
    </row>
    <row r="5" spans="2:9" x14ac:dyDescent="0.25">
      <c r="B5" s="9" t="s">
        <v>16</v>
      </c>
      <c r="C5" s="10"/>
      <c r="D5" s="10"/>
      <c r="E5" s="10"/>
      <c r="F5" s="10"/>
      <c r="G5" s="10"/>
      <c r="H5" s="10"/>
      <c r="I5" s="11"/>
    </row>
    <row r="6" spans="2:9" x14ac:dyDescent="0.25">
      <c r="B6" s="12" t="s">
        <v>0</v>
      </c>
    </row>
    <row r="7" spans="2:9" x14ac:dyDescent="0.25">
      <c r="B7" s="12" t="s">
        <v>1</v>
      </c>
    </row>
    <row r="10" spans="2:9" ht="28.5" customHeight="1" x14ac:dyDescent="0.25">
      <c r="B10" s="36" t="s">
        <v>9</v>
      </c>
      <c r="C10" s="37"/>
      <c r="D10" s="37"/>
      <c r="E10" s="37"/>
      <c r="F10" s="37"/>
      <c r="G10" s="37"/>
      <c r="H10" s="38"/>
    </row>
    <row r="11" spans="2:9" x14ac:dyDescent="0.25">
      <c r="B11" s="13" t="s">
        <v>2</v>
      </c>
      <c r="C11" s="13" t="s">
        <v>3</v>
      </c>
      <c r="D11" s="13" t="s">
        <v>4</v>
      </c>
      <c r="E11" s="13" t="s">
        <v>5</v>
      </c>
      <c r="F11" s="13" t="s">
        <v>6</v>
      </c>
      <c r="G11" s="13" t="s">
        <v>7</v>
      </c>
      <c r="H11" s="13" t="s">
        <v>8</v>
      </c>
    </row>
    <row r="12" spans="2:9" x14ac:dyDescent="0.25">
      <c r="B12" s="14">
        <v>0</v>
      </c>
      <c r="C12" s="15">
        <v>-5000</v>
      </c>
      <c r="D12" s="15">
        <v>-5000</v>
      </c>
      <c r="E12" s="15">
        <v>-8000</v>
      </c>
      <c r="F12" s="15">
        <v>-12000</v>
      </c>
      <c r="G12" s="15">
        <v>0</v>
      </c>
      <c r="H12" s="15">
        <v>-15000</v>
      </c>
    </row>
    <row r="13" spans="2:9" x14ac:dyDescent="0.25">
      <c r="B13" s="16">
        <v>1</v>
      </c>
      <c r="C13" s="15">
        <v>-5000</v>
      </c>
      <c r="D13" s="15">
        <v>500</v>
      </c>
      <c r="E13" s="15">
        <v>1000</v>
      </c>
      <c r="F13" s="15">
        <v>1500</v>
      </c>
      <c r="G13" s="15">
        <v>0</v>
      </c>
      <c r="H13" s="15">
        <v>400</v>
      </c>
    </row>
    <row r="14" spans="2:9" x14ac:dyDescent="0.25">
      <c r="B14" s="14">
        <v>2</v>
      </c>
      <c r="C14" s="15">
        <v>1000</v>
      </c>
      <c r="D14" s="15">
        <v>1000</v>
      </c>
      <c r="E14" s="15">
        <v>1000</v>
      </c>
      <c r="F14" s="15">
        <v>1500</v>
      </c>
      <c r="G14" s="15">
        <v>0</v>
      </c>
      <c r="H14" s="15">
        <v>800</v>
      </c>
    </row>
    <row r="15" spans="2:9" x14ac:dyDescent="0.25">
      <c r="B15" s="16">
        <v>3</v>
      </c>
      <c r="C15" s="15">
        <v>1000</v>
      </c>
      <c r="D15" s="15">
        <v>1500</v>
      </c>
      <c r="E15" s="15">
        <v>1000</v>
      </c>
      <c r="F15" s="15">
        <v>1500</v>
      </c>
      <c r="G15" s="15">
        <v>-6000</v>
      </c>
      <c r="H15" s="15">
        <v>1200</v>
      </c>
    </row>
    <row r="16" spans="2:9" x14ac:dyDescent="0.25">
      <c r="B16" s="14">
        <v>4</v>
      </c>
      <c r="C16" s="15">
        <v>2000</v>
      </c>
      <c r="D16" s="15">
        <v>2000</v>
      </c>
      <c r="E16" s="15">
        <v>1000</v>
      </c>
      <c r="F16" s="15">
        <v>1500</v>
      </c>
      <c r="G16" s="15">
        <v>2000</v>
      </c>
      <c r="H16" s="15">
        <v>1600</v>
      </c>
    </row>
    <row r="17" spans="2:10" x14ac:dyDescent="0.25">
      <c r="B17" s="16">
        <v>5</v>
      </c>
      <c r="C17" s="15">
        <v>2000</v>
      </c>
      <c r="D17" s="15">
        <v>2500</v>
      </c>
      <c r="E17" s="15">
        <v>1000</v>
      </c>
      <c r="F17" s="15">
        <v>1500</v>
      </c>
      <c r="G17" s="15">
        <v>2000</v>
      </c>
      <c r="H17" s="15">
        <v>2000</v>
      </c>
    </row>
    <row r="18" spans="2:10" x14ac:dyDescent="0.25">
      <c r="B18" s="14">
        <v>6</v>
      </c>
      <c r="C18" s="15">
        <v>3000</v>
      </c>
      <c r="D18" s="15">
        <v>3000</v>
      </c>
      <c r="E18" s="15">
        <v>1000</v>
      </c>
      <c r="F18" s="15">
        <v>1500</v>
      </c>
      <c r="G18" s="15">
        <v>2000</v>
      </c>
      <c r="H18" s="15">
        <v>2400</v>
      </c>
    </row>
    <row r="19" spans="2:10" x14ac:dyDescent="0.25">
      <c r="B19" s="16">
        <v>7</v>
      </c>
      <c r="C19" s="15">
        <v>3000</v>
      </c>
      <c r="D19" s="15">
        <v>0</v>
      </c>
      <c r="E19" s="15">
        <v>1000</v>
      </c>
      <c r="F19" s="15">
        <v>1500</v>
      </c>
      <c r="G19" s="15">
        <v>2000</v>
      </c>
      <c r="H19" s="15">
        <v>2800</v>
      </c>
    </row>
    <row r="20" spans="2:10" x14ac:dyDescent="0.25">
      <c r="B20" s="14">
        <v>8</v>
      </c>
      <c r="C20" s="15">
        <v>4000</v>
      </c>
      <c r="D20" s="15">
        <v>0</v>
      </c>
      <c r="E20" s="15">
        <v>1000</v>
      </c>
      <c r="F20" s="15">
        <v>1500</v>
      </c>
      <c r="G20" s="15">
        <v>2000</v>
      </c>
      <c r="H20" s="15">
        <v>3200</v>
      </c>
    </row>
    <row r="21" spans="2:10" x14ac:dyDescent="0.25">
      <c r="B21" s="16">
        <v>9</v>
      </c>
      <c r="C21" s="15">
        <v>4000</v>
      </c>
      <c r="D21" s="15">
        <v>0</v>
      </c>
      <c r="E21" s="15">
        <v>1000</v>
      </c>
      <c r="F21" s="15">
        <v>1500</v>
      </c>
      <c r="G21" s="15">
        <v>0</v>
      </c>
      <c r="H21" s="15">
        <v>3600</v>
      </c>
    </row>
    <row r="22" spans="2:10" x14ac:dyDescent="0.25">
      <c r="B22" s="14">
        <v>10</v>
      </c>
      <c r="C22" s="15">
        <v>-5000</v>
      </c>
      <c r="D22" s="15">
        <v>0</v>
      </c>
      <c r="E22" s="15">
        <v>-2000</v>
      </c>
      <c r="F22" s="15">
        <v>3000</v>
      </c>
      <c r="G22" s="15">
        <v>0</v>
      </c>
      <c r="H22" s="15">
        <v>4000</v>
      </c>
    </row>
    <row r="25" spans="2:10" x14ac:dyDescent="0.25">
      <c r="B25" s="40" t="s">
        <v>21</v>
      </c>
      <c r="C25" s="17">
        <v>0.12</v>
      </c>
    </row>
    <row r="26" spans="2:10" x14ac:dyDescent="0.25">
      <c r="B26" s="40" t="s">
        <v>22</v>
      </c>
      <c r="C26" s="18">
        <v>10</v>
      </c>
    </row>
    <row r="27" spans="2:10" x14ac:dyDescent="0.25">
      <c r="H27" s="19"/>
    </row>
    <row r="28" spans="2:10" ht="18" x14ac:dyDescent="0.25">
      <c r="B28" s="20" t="s">
        <v>37</v>
      </c>
      <c r="C28" s="20"/>
      <c r="D28" s="20"/>
      <c r="E28" s="20"/>
      <c r="F28" s="20"/>
      <c r="H28" s="19"/>
    </row>
    <row r="29" spans="2:10" x14ac:dyDescent="0.25">
      <c r="J29" s="21"/>
    </row>
    <row r="30" spans="2:10" x14ac:dyDescent="0.25">
      <c r="B30" s="41" t="s">
        <v>26</v>
      </c>
      <c r="C30" s="42"/>
      <c r="E30" s="41" t="s">
        <v>27</v>
      </c>
      <c r="F30" s="42"/>
    </row>
    <row r="31" spans="2:10" x14ac:dyDescent="0.25">
      <c r="B31" s="22" t="s">
        <v>32</v>
      </c>
      <c r="C31" s="23">
        <f>NPV($C$25,C13:C22)</f>
        <v>3775.6261177585343</v>
      </c>
      <c r="E31" s="22" t="s">
        <v>23</v>
      </c>
      <c r="F31" s="23">
        <f>NPV(C25,D13:D22)</f>
        <v>6520.7894803378294</v>
      </c>
    </row>
    <row r="32" spans="2:10" x14ac:dyDescent="0.25">
      <c r="B32" s="22" t="s">
        <v>24</v>
      </c>
      <c r="C32" s="23">
        <f>C31+C12</f>
        <v>-1224.3738822414657</v>
      </c>
      <c r="E32" s="22" t="s">
        <v>24</v>
      </c>
      <c r="F32" s="23">
        <f>F31+D12</f>
        <v>1520.7894803378294</v>
      </c>
    </row>
    <row r="33" spans="2:6" x14ac:dyDescent="0.25">
      <c r="B33" s="22" t="s">
        <v>25</v>
      </c>
      <c r="C33" s="24">
        <f>IRR(C12:C22)</f>
        <v>8.786068208632547E-2</v>
      </c>
      <c r="E33" s="22" t="s">
        <v>25</v>
      </c>
      <c r="F33" s="24">
        <f>IRR(D12:D22)</f>
        <v>0.19710389330225198</v>
      </c>
    </row>
    <row r="36" spans="2:6" x14ac:dyDescent="0.25">
      <c r="B36" s="41" t="s">
        <v>28</v>
      </c>
      <c r="C36" s="42"/>
      <c r="E36" s="41" t="s">
        <v>30</v>
      </c>
      <c r="F36" s="42"/>
    </row>
    <row r="37" spans="2:6" x14ac:dyDescent="0.25">
      <c r="B37" s="22" t="s">
        <v>32</v>
      </c>
      <c r="C37" s="23">
        <f>NPV(C25,E13:E22)</f>
        <v>4684.3033186387747</v>
      </c>
      <c r="E37" s="22" t="s">
        <v>32</v>
      </c>
      <c r="F37" s="23">
        <f>NPV(C25,F13:F22)</f>
        <v>8958.2943975023372</v>
      </c>
    </row>
    <row r="38" spans="2:6" x14ac:dyDescent="0.25">
      <c r="B38" s="22" t="s">
        <v>24</v>
      </c>
      <c r="C38" s="23">
        <f>C37+E12</f>
        <v>-3315.6966813612253</v>
      </c>
      <c r="E38" s="22" t="s">
        <v>24</v>
      </c>
      <c r="F38" s="23">
        <f>F37+F12</f>
        <v>-3041.7056024976628</v>
      </c>
    </row>
    <row r="39" spans="2:6" x14ac:dyDescent="0.25">
      <c r="B39" s="22" t="s">
        <v>25</v>
      </c>
      <c r="C39" s="25">
        <f>IRR(E12:E22)</f>
        <v>-3.6906555459674695E-2</v>
      </c>
      <c r="E39" s="22" t="s">
        <v>25</v>
      </c>
      <c r="F39" s="24">
        <f>IRR(F12:F22)</f>
        <v>5.7984631397655528E-2</v>
      </c>
    </row>
    <row r="42" spans="2:6" x14ac:dyDescent="0.25">
      <c r="B42" s="41" t="s">
        <v>29</v>
      </c>
      <c r="C42" s="42"/>
      <c r="E42" s="41" t="s">
        <v>31</v>
      </c>
      <c r="F42" s="42"/>
    </row>
    <row r="43" spans="2:6" x14ac:dyDescent="0.25">
      <c r="B43" s="22" t="s">
        <v>32</v>
      </c>
      <c r="C43" s="23">
        <f>NPV(C25,G13:G22)</f>
        <v>860.93551035356131</v>
      </c>
      <c r="E43" s="22" t="s">
        <v>32</v>
      </c>
      <c r="F43" s="23">
        <f>NPV(C25,H13:H22)</f>
        <v>10361.724753044016</v>
      </c>
    </row>
    <row r="44" spans="2:6" x14ac:dyDescent="0.25">
      <c r="B44" s="22" t="s">
        <v>24</v>
      </c>
      <c r="C44" s="23">
        <f>C43+G12</f>
        <v>860.93551035356131</v>
      </c>
      <c r="E44" s="22" t="s">
        <v>24</v>
      </c>
      <c r="F44" s="23">
        <f>F43+H12</f>
        <v>-4638.2752469559837</v>
      </c>
    </row>
    <row r="45" spans="2:6" x14ac:dyDescent="0.25">
      <c r="B45" s="22" t="s">
        <v>25</v>
      </c>
      <c r="C45" s="24">
        <f>IRR(G12:G22)</f>
        <v>0.1985770978730661</v>
      </c>
      <c r="E45" s="22" t="s">
        <v>25</v>
      </c>
      <c r="F45" s="24">
        <f>IRR(H12:H22)</f>
        <v>5.7698777824211511E-2</v>
      </c>
    </row>
    <row r="48" spans="2:6" x14ac:dyDescent="0.25">
      <c r="B48" s="43" t="s">
        <v>33</v>
      </c>
      <c r="C48" s="43"/>
    </row>
    <row r="50" spans="2:8" x14ac:dyDescent="0.25">
      <c r="B50" s="44" t="s">
        <v>34</v>
      </c>
      <c r="C50" s="45" t="s">
        <v>3</v>
      </c>
      <c r="D50" s="45" t="s">
        <v>4</v>
      </c>
      <c r="E50" s="45" t="s">
        <v>5</v>
      </c>
      <c r="F50" s="45" t="s">
        <v>6</v>
      </c>
      <c r="G50" s="45" t="s">
        <v>7</v>
      </c>
      <c r="H50" s="45" t="s">
        <v>8</v>
      </c>
    </row>
    <row r="51" spans="2:8" x14ac:dyDescent="0.25">
      <c r="B51" s="22" t="s">
        <v>35</v>
      </c>
      <c r="C51" s="24">
        <f>+C33</f>
        <v>8.786068208632547E-2</v>
      </c>
      <c r="D51" s="24">
        <f>+F33</f>
        <v>0.19710389330225198</v>
      </c>
      <c r="E51" s="24">
        <f>+C39</f>
        <v>-3.6906555459674695E-2</v>
      </c>
      <c r="F51" s="24">
        <f>+F39</f>
        <v>5.7984631397655528E-2</v>
      </c>
      <c r="G51" s="24">
        <f>+C45</f>
        <v>0.1985770978730661</v>
      </c>
      <c r="H51" s="24">
        <f>+F45</f>
        <v>5.7698777824211511E-2</v>
      </c>
    </row>
    <row r="52" spans="2:8" x14ac:dyDescent="0.25">
      <c r="B52" s="22" t="s">
        <v>36</v>
      </c>
      <c r="C52" s="23">
        <f>+C32</f>
        <v>-1224.3738822414657</v>
      </c>
      <c r="D52" s="23">
        <f>+F32</f>
        <v>1520.7894803378294</v>
      </c>
      <c r="E52" s="23">
        <f>+C38</f>
        <v>-3315.6966813612253</v>
      </c>
      <c r="F52" s="23">
        <f>+F38</f>
        <v>-3041.7056024976628</v>
      </c>
      <c r="G52" s="23">
        <f>+C44</f>
        <v>860.93551035356131</v>
      </c>
      <c r="H52" s="23">
        <f>+F44</f>
        <v>-4638.2752469559837</v>
      </c>
    </row>
    <row r="53" spans="2:8" ht="31.5" customHeight="1" x14ac:dyDescent="0.25">
      <c r="B53" s="26" t="s">
        <v>38</v>
      </c>
      <c r="C53" s="16" t="s">
        <v>39</v>
      </c>
      <c r="D53" s="16" t="s">
        <v>40</v>
      </c>
      <c r="E53" s="16" t="s">
        <v>39</v>
      </c>
      <c r="F53" s="16" t="s">
        <v>39</v>
      </c>
      <c r="G53" s="16" t="s">
        <v>39</v>
      </c>
      <c r="H53" s="16" t="s">
        <v>39</v>
      </c>
    </row>
    <row r="55" spans="2:8" ht="33" customHeight="1" x14ac:dyDescent="0.25">
      <c r="B55" s="27" t="s">
        <v>44</v>
      </c>
      <c r="C55" s="27"/>
      <c r="D55" s="27"/>
      <c r="E55" s="27"/>
      <c r="F55" s="27"/>
      <c r="G55" s="27"/>
      <c r="H55" s="27"/>
    </row>
    <row r="56" spans="2:8" ht="20.25" customHeight="1" x14ac:dyDescent="0.25">
      <c r="B56" s="28"/>
      <c r="C56" s="28"/>
      <c r="D56" s="28"/>
      <c r="E56" s="28"/>
      <c r="F56" s="28"/>
      <c r="G56" s="28"/>
      <c r="H56" s="28"/>
    </row>
    <row r="57" spans="2:8" ht="15.75" customHeight="1" x14ac:dyDescent="0.25">
      <c r="B57" s="46" t="s">
        <v>0</v>
      </c>
      <c r="C57" s="48"/>
      <c r="D57" s="28"/>
      <c r="E57" s="28"/>
      <c r="F57" s="28"/>
      <c r="G57" s="28"/>
      <c r="H57" s="28"/>
    </row>
    <row r="58" spans="2:8" ht="56.25" customHeight="1" x14ac:dyDescent="0.25">
      <c r="B58" s="29" t="s">
        <v>43</v>
      </c>
      <c r="C58" s="30"/>
      <c r="D58" s="30"/>
      <c r="E58" s="30"/>
      <c r="F58" s="30"/>
      <c r="G58" s="30"/>
      <c r="H58" s="31"/>
    </row>
    <row r="60" spans="2:8" x14ac:dyDescent="0.25">
      <c r="B60" s="47" t="s">
        <v>41</v>
      </c>
      <c r="C60" s="49"/>
    </row>
    <row r="61" spans="2:8" ht="66.75" customHeight="1" x14ac:dyDescent="0.25">
      <c r="B61" s="33" t="s">
        <v>42</v>
      </c>
      <c r="C61" s="34"/>
      <c r="D61" s="34"/>
      <c r="E61" s="34"/>
      <c r="F61" s="34"/>
      <c r="G61" s="34"/>
      <c r="H61" s="35"/>
    </row>
  </sheetData>
  <mergeCells count="15">
    <mergeCell ref="B10:H10"/>
    <mergeCell ref="B2:I2"/>
    <mergeCell ref="B4:I4"/>
    <mergeCell ref="B5:I5"/>
    <mergeCell ref="B30:C30"/>
    <mergeCell ref="E30:F30"/>
    <mergeCell ref="B28:F28"/>
    <mergeCell ref="B55:H55"/>
    <mergeCell ref="B61:H61"/>
    <mergeCell ref="B58:H58"/>
    <mergeCell ref="B36:C36"/>
    <mergeCell ref="E36:F36"/>
    <mergeCell ref="B42:C42"/>
    <mergeCell ref="E42:F42"/>
    <mergeCell ref="B48:C48"/>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J55"/>
  <sheetViews>
    <sheetView workbookViewId="0">
      <selection activeCell="D25" sqref="D25"/>
    </sheetView>
  </sheetViews>
  <sheetFormatPr baseColWidth="10" defaultRowHeight="15" x14ac:dyDescent="0.25"/>
  <cols>
    <col min="1" max="1" width="11.42578125" style="5"/>
    <col min="2" max="2" width="15.7109375" style="5" customWidth="1"/>
    <col min="3" max="8" width="11.42578125" style="5"/>
    <col min="9" max="9" width="14" style="5" customWidth="1"/>
    <col min="10" max="16384" width="11.42578125" style="5"/>
  </cols>
  <sheetData>
    <row r="2" spans="2:10" ht="25.5" x14ac:dyDescent="0.35">
      <c r="B2" s="39" t="s">
        <v>19</v>
      </c>
      <c r="C2" s="39"/>
      <c r="D2" s="39"/>
      <c r="E2" s="39"/>
      <c r="F2" s="39"/>
      <c r="G2" s="39"/>
      <c r="H2" s="39"/>
      <c r="I2" s="39"/>
    </row>
    <row r="4" spans="2:10" x14ac:dyDescent="0.25">
      <c r="B4" s="50" t="s">
        <v>18</v>
      </c>
      <c r="C4" s="50"/>
      <c r="D4" s="50"/>
      <c r="E4" s="50"/>
      <c r="F4" s="50"/>
      <c r="G4" s="50"/>
      <c r="H4" s="50"/>
      <c r="I4" s="50"/>
    </row>
    <row r="5" spans="2:10" x14ac:dyDescent="0.25">
      <c r="B5" s="32" t="s">
        <v>17</v>
      </c>
    </row>
    <row r="6" spans="2:10" x14ac:dyDescent="0.25">
      <c r="B6" s="32" t="s">
        <v>0</v>
      </c>
    </row>
    <row r="7" spans="2:10" x14ac:dyDescent="0.25">
      <c r="B7" s="32" t="s">
        <v>11</v>
      </c>
    </row>
    <row r="9" spans="2:10" x14ac:dyDescent="0.25">
      <c r="B9" s="4" t="s">
        <v>12</v>
      </c>
      <c r="C9" s="4"/>
      <c r="D9" s="4"/>
      <c r="E9" s="4"/>
      <c r="F9" s="4"/>
      <c r="G9" s="4"/>
      <c r="H9" s="4"/>
    </row>
    <row r="10" spans="2:10" x14ac:dyDescent="0.25">
      <c r="B10" s="13" t="s">
        <v>2</v>
      </c>
      <c r="C10" s="13" t="s">
        <v>3</v>
      </c>
      <c r="D10" s="13" t="s">
        <v>4</v>
      </c>
      <c r="E10" s="13" t="s">
        <v>5</v>
      </c>
      <c r="F10" s="13" t="s">
        <v>6</v>
      </c>
      <c r="G10" s="13" t="s">
        <v>7</v>
      </c>
      <c r="H10" s="13" t="s">
        <v>8</v>
      </c>
    </row>
    <row r="11" spans="2:10" x14ac:dyDescent="0.25">
      <c r="B11" s="16">
        <v>0</v>
      </c>
      <c r="C11" s="15">
        <v>-10000</v>
      </c>
      <c r="D11" s="15">
        <v>-5000</v>
      </c>
      <c r="E11" s="15">
        <v>-8000</v>
      </c>
      <c r="F11" s="15">
        <v>-12000</v>
      </c>
      <c r="G11" s="15">
        <v>-6000</v>
      </c>
      <c r="H11" s="15">
        <v>-15000</v>
      </c>
    </row>
    <row r="12" spans="2:10" x14ac:dyDescent="0.25">
      <c r="B12" s="16">
        <v>1</v>
      </c>
      <c r="C12" s="15">
        <v>2000</v>
      </c>
      <c r="D12" s="15">
        <v>1000</v>
      </c>
      <c r="E12" s="15">
        <v>3000</v>
      </c>
      <c r="F12" s="15">
        <v>5000</v>
      </c>
      <c r="G12" s="15">
        <v>1000</v>
      </c>
      <c r="H12" s="15">
        <v>4500</v>
      </c>
      <c r="J12" s="51"/>
    </row>
    <row r="13" spans="2:10" x14ac:dyDescent="0.25">
      <c r="B13" s="16">
        <v>2</v>
      </c>
      <c r="C13" s="15">
        <v>2000</v>
      </c>
      <c r="D13" s="15">
        <v>1500</v>
      </c>
      <c r="E13" s="15">
        <v>3000</v>
      </c>
      <c r="F13" s="15">
        <v>5000</v>
      </c>
      <c r="G13" s="15">
        <v>1500</v>
      </c>
      <c r="H13" s="15">
        <v>4500</v>
      </c>
    </row>
    <row r="14" spans="2:10" x14ac:dyDescent="0.25">
      <c r="B14" s="16">
        <v>3</v>
      </c>
      <c r="C14" s="15">
        <v>2000</v>
      </c>
      <c r="D14" s="15">
        <v>2000</v>
      </c>
      <c r="E14" s="15">
        <v>5000</v>
      </c>
      <c r="F14" s="15">
        <v>6000</v>
      </c>
      <c r="G14" s="15">
        <v>2000</v>
      </c>
      <c r="H14" s="15">
        <v>4500</v>
      </c>
    </row>
    <row r="15" spans="2:10" x14ac:dyDescent="0.25">
      <c r="B15" s="16">
        <v>4</v>
      </c>
      <c r="C15" s="15">
        <v>3000</v>
      </c>
      <c r="D15" s="15">
        <v>2500</v>
      </c>
      <c r="E15" s="15">
        <v>0</v>
      </c>
      <c r="F15" s="15">
        <v>0</v>
      </c>
      <c r="G15" s="15">
        <v>2500</v>
      </c>
      <c r="H15" s="15">
        <v>4500</v>
      </c>
    </row>
    <row r="16" spans="2:10" x14ac:dyDescent="0.25">
      <c r="B16" s="16">
        <v>5</v>
      </c>
      <c r="C16" s="15">
        <v>30000</v>
      </c>
      <c r="D16" s="15">
        <v>0</v>
      </c>
      <c r="E16" s="15">
        <v>0</v>
      </c>
      <c r="F16" s="15">
        <v>0</v>
      </c>
      <c r="G16" s="15">
        <v>3000</v>
      </c>
      <c r="H16" s="15">
        <v>0</v>
      </c>
    </row>
    <row r="19" spans="2:10" x14ac:dyDescent="0.25">
      <c r="B19" s="53" t="s">
        <v>21</v>
      </c>
      <c r="C19" s="17">
        <v>0.15</v>
      </c>
    </row>
    <row r="20" spans="2:10" x14ac:dyDescent="0.25">
      <c r="B20" s="53" t="s">
        <v>22</v>
      </c>
      <c r="C20" s="18">
        <v>5</v>
      </c>
    </row>
    <row r="21" spans="2:10" x14ac:dyDescent="0.25">
      <c r="H21" s="19"/>
    </row>
    <row r="22" spans="2:10" ht="18" x14ac:dyDescent="0.25">
      <c r="B22" s="20" t="s">
        <v>37</v>
      </c>
      <c r="C22" s="20"/>
      <c r="D22" s="20"/>
      <c r="E22" s="20"/>
      <c r="F22" s="20"/>
      <c r="H22" s="19"/>
    </row>
    <row r="23" spans="2:10" x14ac:dyDescent="0.25">
      <c r="J23" s="21"/>
    </row>
    <row r="24" spans="2:10" x14ac:dyDescent="0.25">
      <c r="B24" s="1" t="s">
        <v>26</v>
      </c>
      <c r="C24" s="2"/>
      <c r="E24" s="1" t="s">
        <v>27</v>
      </c>
      <c r="F24" s="2"/>
    </row>
    <row r="25" spans="2:10" x14ac:dyDescent="0.25">
      <c r="B25" s="54" t="s">
        <v>32</v>
      </c>
      <c r="C25" s="23">
        <f>NPV(C19,C12:C16)</f>
        <v>21197.012029967955</v>
      </c>
      <c r="E25" s="54" t="s">
        <v>23</v>
      </c>
      <c r="F25" s="23">
        <f>NPV(C19,D12:D16)</f>
        <v>4748.1962971830453</v>
      </c>
    </row>
    <row r="26" spans="2:10" x14ac:dyDescent="0.25">
      <c r="B26" s="54" t="s">
        <v>24</v>
      </c>
      <c r="C26" s="23">
        <f>C25+C11</f>
        <v>11197.012029967955</v>
      </c>
      <c r="E26" s="54" t="s">
        <v>24</v>
      </c>
      <c r="F26" s="23">
        <f>F25+D11</f>
        <v>-251.80370281695468</v>
      </c>
    </row>
    <row r="27" spans="2:10" x14ac:dyDescent="0.25">
      <c r="B27" s="54" t="s">
        <v>25</v>
      </c>
      <c r="C27" s="24">
        <f>IRR(C11:C16)</f>
        <v>0.3829029800450745</v>
      </c>
      <c r="E27" s="54" t="s">
        <v>25</v>
      </c>
      <c r="F27" s="24">
        <f>IRR(D11:D16)</f>
        <v>0.12825726900128265</v>
      </c>
    </row>
    <row r="30" spans="2:10" x14ac:dyDescent="0.25">
      <c r="B30" s="1" t="s">
        <v>28</v>
      </c>
      <c r="C30" s="2"/>
      <c r="E30" s="1" t="s">
        <v>30</v>
      </c>
      <c r="F30" s="2"/>
    </row>
    <row r="31" spans="2:10" x14ac:dyDescent="0.25">
      <c r="B31" s="54" t="s">
        <v>32</v>
      </c>
      <c r="C31" s="23">
        <f>NPV(C19,E12:E16)</f>
        <v>8164.7078162242151</v>
      </c>
      <c r="E31" s="54" t="s">
        <v>32</v>
      </c>
      <c r="F31" s="23">
        <f>NPV(C19,F12:F16)</f>
        <v>12073.641818032384</v>
      </c>
    </row>
    <row r="32" spans="2:10" x14ac:dyDescent="0.25">
      <c r="B32" s="54" t="s">
        <v>24</v>
      </c>
      <c r="C32" s="23">
        <f>C31+E11</f>
        <v>164.70781622421509</v>
      </c>
      <c r="E32" s="54" t="s">
        <v>24</v>
      </c>
      <c r="F32" s="23">
        <f>F31+F11</f>
        <v>73.641818032383526</v>
      </c>
    </row>
    <row r="33" spans="2:8" x14ac:dyDescent="0.25">
      <c r="B33" s="54" t="s">
        <v>25</v>
      </c>
      <c r="C33" s="52">
        <f>IRR(E11:E16)</f>
        <v>0.16132478980895693</v>
      </c>
      <c r="E33" s="54" t="s">
        <v>25</v>
      </c>
      <c r="F33" s="24">
        <f>IRR(F11:F16)</f>
        <v>0.15358507255160658</v>
      </c>
    </row>
    <row r="36" spans="2:8" x14ac:dyDescent="0.25">
      <c r="B36" s="1" t="s">
        <v>29</v>
      </c>
      <c r="C36" s="2"/>
      <c r="E36" s="1" t="s">
        <v>31</v>
      </c>
      <c r="F36" s="2"/>
    </row>
    <row r="37" spans="2:8" x14ac:dyDescent="0.25">
      <c r="B37" s="54" t="s">
        <v>32</v>
      </c>
      <c r="C37" s="23">
        <f>NPV(C19,G12:G16)</f>
        <v>6239.7265030779154</v>
      </c>
      <c r="E37" s="54" t="s">
        <v>32</v>
      </c>
      <c r="F37" s="23">
        <f>NPV(C19,H12:H16)</f>
        <v>12847.402632209007</v>
      </c>
    </row>
    <row r="38" spans="2:8" x14ac:dyDescent="0.25">
      <c r="B38" s="54" t="s">
        <v>24</v>
      </c>
      <c r="C38" s="23">
        <f>C37+G11</f>
        <v>239.72650307791537</v>
      </c>
      <c r="E38" s="54" t="s">
        <v>24</v>
      </c>
      <c r="F38" s="23">
        <f>F37+H11</f>
        <v>-2152.5973677909933</v>
      </c>
    </row>
    <row r="39" spans="2:8" x14ac:dyDescent="0.25">
      <c r="B39" s="54" t="s">
        <v>25</v>
      </c>
      <c r="C39" s="24">
        <f>IRR(G11:G16)</f>
        <v>0.1640099483346662</v>
      </c>
      <c r="E39" s="54" t="s">
        <v>25</v>
      </c>
      <c r="F39" s="24">
        <f>IRR(H11:H16)</f>
        <v>7.713847295204368E-2</v>
      </c>
    </row>
    <row r="42" spans="2:8" x14ac:dyDescent="0.25">
      <c r="B42" s="55" t="s">
        <v>33</v>
      </c>
      <c r="C42" s="55"/>
    </row>
    <row r="44" spans="2:8" x14ac:dyDescent="0.25">
      <c r="B44" s="44" t="s">
        <v>34</v>
      </c>
      <c r="C44" s="45" t="s">
        <v>3</v>
      </c>
      <c r="D44" s="45" t="s">
        <v>4</v>
      </c>
      <c r="E44" s="45" t="s">
        <v>5</v>
      </c>
      <c r="F44" s="45" t="s">
        <v>6</v>
      </c>
      <c r="G44" s="45" t="s">
        <v>7</v>
      </c>
      <c r="H44" s="45" t="s">
        <v>8</v>
      </c>
    </row>
    <row r="45" spans="2:8" x14ac:dyDescent="0.25">
      <c r="B45" s="22" t="s">
        <v>35</v>
      </c>
      <c r="C45" s="24">
        <f>+C27</f>
        <v>0.3829029800450745</v>
      </c>
      <c r="D45" s="24">
        <f>+F27</f>
        <v>0.12825726900128265</v>
      </c>
      <c r="E45" s="24">
        <f>+C33</f>
        <v>0.16132478980895693</v>
      </c>
      <c r="F45" s="24">
        <f>+F33</f>
        <v>0.15358507255160658</v>
      </c>
      <c r="G45" s="24">
        <f>+C39</f>
        <v>0.1640099483346662</v>
      </c>
      <c r="H45" s="24">
        <f>+F39</f>
        <v>7.713847295204368E-2</v>
      </c>
    </row>
    <row r="46" spans="2:8" x14ac:dyDescent="0.25">
      <c r="B46" s="22" t="s">
        <v>36</v>
      </c>
      <c r="C46" s="23">
        <f>+C26</f>
        <v>11197.012029967955</v>
      </c>
      <c r="D46" s="23">
        <f>+F26</f>
        <v>-251.80370281695468</v>
      </c>
      <c r="E46" s="23">
        <f>+C32</f>
        <v>164.70781622421509</v>
      </c>
      <c r="F46" s="23">
        <f>+F32</f>
        <v>73.641818032383526</v>
      </c>
      <c r="G46" s="23">
        <f>+C38</f>
        <v>239.72650307791537</v>
      </c>
      <c r="H46" s="23">
        <f>+F38</f>
        <v>-2152.5973677909933</v>
      </c>
    </row>
    <row r="47" spans="2:8" ht="24" x14ac:dyDescent="0.25">
      <c r="B47" s="26" t="s">
        <v>38</v>
      </c>
      <c r="C47" s="16" t="s">
        <v>40</v>
      </c>
      <c r="D47" s="16" t="s">
        <v>39</v>
      </c>
      <c r="E47" s="16" t="s">
        <v>40</v>
      </c>
      <c r="F47" s="16" t="s">
        <v>39</v>
      </c>
      <c r="G47" s="16" t="s">
        <v>40</v>
      </c>
      <c r="H47" s="16" t="s">
        <v>39</v>
      </c>
    </row>
    <row r="49" spans="2:8" ht="49.5" customHeight="1" x14ac:dyDescent="0.25">
      <c r="B49" s="27" t="s">
        <v>47</v>
      </c>
      <c r="C49" s="27"/>
      <c r="D49" s="27"/>
      <c r="E49" s="27"/>
      <c r="F49" s="27"/>
      <c r="G49" s="27"/>
      <c r="H49" s="27"/>
    </row>
    <row r="50" spans="2:8" x14ac:dyDescent="0.25">
      <c r="B50" s="28"/>
      <c r="C50" s="28"/>
      <c r="D50" s="28"/>
      <c r="E50" s="28"/>
      <c r="F50" s="28"/>
      <c r="G50" s="28"/>
      <c r="H50" s="28"/>
    </row>
    <row r="51" spans="2:8" x14ac:dyDescent="0.25">
      <c r="B51" s="56" t="s">
        <v>0</v>
      </c>
      <c r="C51" s="57"/>
      <c r="D51" s="28"/>
      <c r="E51" s="28"/>
      <c r="F51" s="28"/>
      <c r="G51" s="28"/>
      <c r="H51" s="28"/>
    </row>
    <row r="52" spans="2:8" ht="46.5" customHeight="1" x14ac:dyDescent="0.25">
      <c r="B52" s="29" t="s">
        <v>46</v>
      </c>
      <c r="C52" s="30"/>
      <c r="D52" s="30"/>
      <c r="E52" s="30"/>
      <c r="F52" s="30"/>
      <c r="G52" s="30"/>
      <c r="H52" s="31"/>
    </row>
    <row r="54" spans="2:8" x14ac:dyDescent="0.25">
      <c r="B54" s="58" t="s">
        <v>41</v>
      </c>
      <c r="C54" s="59"/>
    </row>
    <row r="55" spans="2:8" ht="60" customHeight="1" x14ac:dyDescent="0.25">
      <c r="B55" s="33" t="s">
        <v>45</v>
      </c>
      <c r="C55" s="34"/>
      <c r="D55" s="34"/>
      <c r="E55" s="34"/>
      <c r="F55" s="34"/>
      <c r="G55" s="34"/>
      <c r="H55" s="35"/>
    </row>
  </sheetData>
  <mergeCells count="14">
    <mergeCell ref="B9:H9"/>
    <mergeCell ref="B2:I2"/>
    <mergeCell ref="B4:I4"/>
    <mergeCell ref="B22:F22"/>
    <mergeCell ref="B24:C24"/>
    <mergeCell ref="E24:F24"/>
    <mergeCell ref="B49:H49"/>
    <mergeCell ref="B52:H52"/>
    <mergeCell ref="B55:H55"/>
    <mergeCell ref="B30:C30"/>
    <mergeCell ref="E30:F30"/>
    <mergeCell ref="B36:C36"/>
    <mergeCell ref="E36:F36"/>
    <mergeCell ref="B42:C4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2:L44"/>
  <sheetViews>
    <sheetView tabSelected="1" topLeftCell="A20" workbookViewId="0">
      <selection activeCell="G37" sqref="G37"/>
    </sheetView>
  </sheetViews>
  <sheetFormatPr baseColWidth="10" defaultRowHeight="15" x14ac:dyDescent="0.25"/>
  <cols>
    <col min="1" max="2" width="11.42578125" style="5"/>
    <col min="3" max="3" width="23.85546875" style="5" customWidth="1"/>
    <col min="4" max="4" width="20.5703125" style="5" customWidth="1"/>
    <col min="5" max="7" width="13.7109375" style="5" bestFit="1" customWidth="1"/>
    <col min="8" max="9" width="12" style="5" bestFit="1" customWidth="1"/>
    <col min="10" max="10" width="13" style="5" bestFit="1" customWidth="1"/>
    <col min="11" max="11" width="12" style="5" bestFit="1" customWidth="1"/>
    <col min="12" max="12" width="13" style="5" bestFit="1" customWidth="1"/>
    <col min="13" max="16384" width="11.42578125" style="5"/>
  </cols>
  <sheetData>
    <row r="2" spans="2:9" ht="25.5" x14ac:dyDescent="0.35">
      <c r="B2" s="3" t="s">
        <v>48</v>
      </c>
      <c r="C2" s="3"/>
      <c r="D2" s="3"/>
      <c r="E2" s="3"/>
      <c r="F2" s="3"/>
      <c r="G2" s="3"/>
      <c r="H2" s="3"/>
      <c r="I2" s="3"/>
    </row>
    <row r="4" spans="2:9" x14ac:dyDescent="0.25">
      <c r="B4" s="6" t="s">
        <v>49</v>
      </c>
      <c r="C4" s="7"/>
      <c r="D4" s="7"/>
      <c r="E4" s="7"/>
      <c r="F4" s="7"/>
      <c r="G4" s="7"/>
      <c r="H4" s="7"/>
      <c r="I4" s="8"/>
    </row>
    <row r="5" spans="2:9" x14ac:dyDescent="0.25">
      <c r="B5" s="90" t="s">
        <v>59</v>
      </c>
      <c r="C5" s="91"/>
      <c r="D5" s="91"/>
      <c r="E5" s="91"/>
      <c r="F5" s="91"/>
      <c r="G5" s="91"/>
      <c r="H5" s="91"/>
      <c r="I5" s="92"/>
    </row>
    <row r="6" spans="2:9" x14ac:dyDescent="0.25">
      <c r="B6" s="9" t="s">
        <v>58</v>
      </c>
      <c r="C6" s="10"/>
      <c r="D6" s="10"/>
      <c r="E6" s="10"/>
      <c r="F6" s="10"/>
      <c r="G6" s="10"/>
      <c r="H6" s="10"/>
      <c r="I6" s="11"/>
    </row>
    <row r="8" spans="2:9" x14ac:dyDescent="0.25">
      <c r="B8" s="93" t="s">
        <v>13</v>
      </c>
      <c r="C8" s="93" t="s">
        <v>14</v>
      </c>
    </row>
    <row r="9" spans="2:9" x14ac:dyDescent="0.25">
      <c r="B9" s="16">
        <v>1</v>
      </c>
      <c r="C9" s="15">
        <v>50000</v>
      </c>
    </row>
    <row r="10" spans="2:9" x14ac:dyDescent="0.25">
      <c r="B10" s="16">
        <v>2</v>
      </c>
      <c r="C10" s="15">
        <v>65000</v>
      </c>
    </row>
    <row r="11" spans="2:9" x14ac:dyDescent="0.25">
      <c r="B11" s="16">
        <v>3</v>
      </c>
      <c r="C11" s="15">
        <v>80000</v>
      </c>
    </row>
    <row r="12" spans="2:9" x14ac:dyDescent="0.25">
      <c r="B12" s="16">
        <v>4</v>
      </c>
      <c r="C12" s="15">
        <v>95000</v>
      </c>
    </row>
    <row r="13" spans="2:9" x14ac:dyDescent="0.25">
      <c r="B13" s="16">
        <v>5</v>
      </c>
      <c r="C13" s="15">
        <v>110000</v>
      </c>
    </row>
    <row r="15" spans="2:9" x14ac:dyDescent="0.25">
      <c r="B15" s="32" t="s">
        <v>50</v>
      </c>
    </row>
    <row r="16" spans="2:9" x14ac:dyDescent="0.25">
      <c r="B16" s="32" t="s">
        <v>20</v>
      </c>
    </row>
    <row r="17" spans="2:12" x14ac:dyDescent="0.25">
      <c r="B17" s="32" t="s">
        <v>0</v>
      </c>
    </row>
    <row r="18" spans="2:12" x14ac:dyDescent="0.25">
      <c r="B18" s="32"/>
    </row>
    <row r="19" spans="2:12" x14ac:dyDescent="0.25">
      <c r="B19" s="32"/>
      <c r="C19" s="94" t="s">
        <v>63</v>
      </c>
      <c r="D19" s="15">
        <v>25000</v>
      </c>
    </row>
    <row r="20" spans="2:12" x14ac:dyDescent="0.25">
      <c r="B20" s="32"/>
      <c r="C20" s="94" t="s">
        <v>68</v>
      </c>
      <c r="D20" s="15">
        <v>100000</v>
      </c>
    </row>
    <row r="21" spans="2:12" x14ac:dyDescent="0.25">
      <c r="B21" s="32"/>
      <c r="C21" s="94" t="s">
        <v>69</v>
      </c>
      <c r="D21" s="15">
        <v>150000</v>
      </c>
    </row>
    <row r="22" spans="2:12" x14ac:dyDescent="0.25">
      <c r="B22" s="32"/>
      <c r="C22" s="94" t="s">
        <v>60</v>
      </c>
      <c r="D22" s="15">
        <f>SUM(D20:D21)</f>
        <v>250000</v>
      </c>
    </row>
    <row r="23" spans="2:12" x14ac:dyDescent="0.25">
      <c r="B23" s="32"/>
      <c r="C23" s="60"/>
      <c r="D23" s="61"/>
    </row>
    <row r="24" spans="2:12" x14ac:dyDescent="0.25">
      <c r="C24" s="62" t="s">
        <v>51</v>
      </c>
    </row>
    <row r="25" spans="2:12" x14ac:dyDescent="0.25">
      <c r="E25" s="63"/>
      <c r="F25" s="63"/>
    </row>
    <row r="26" spans="2:12" x14ac:dyDescent="0.25">
      <c r="C26" s="95" t="s">
        <v>52</v>
      </c>
      <c r="D26" s="96"/>
      <c r="E26" s="97" t="s">
        <v>64</v>
      </c>
      <c r="F26" s="98"/>
      <c r="G26" s="99" t="s">
        <v>76</v>
      </c>
      <c r="H26" s="100"/>
      <c r="I26" s="100"/>
      <c r="J26" s="100"/>
      <c r="K26" s="100"/>
      <c r="L26" s="101"/>
    </row>
    <row r="27" spans="2:12" x14ac:dyDescent="0.25">
      <c r="C27" s="102"/>
      <c r="D27" s="103"/>
      <c r="E27" s="104" t="s">
        <v>66</v>
      </c>
      <c r="F27" s="104" t="s">
        <v>67</v>
      </c>
      <c r="G27" s="105">
        <v>0</v>
      </c>
      <c r="H27" s="106">
        <v>1</v>
      </c>
      <c r="I27" s="107">
        <v>2</v>
      </c>
      <c r="J27" s="108">
        <v>3</v>
      </c>
      <c r="K27" s="105">
        <v>4</v>
      </c>
      <c r="L27" s="107">
        <v>5</v>
      </c>
    </row>
    <row r="28" spans="2:12" x14ac:dyDescent="0.25">
      <c r="B28" s="64" t="s">
        <v>55</v>
      </c>
      <c r="C28" s="65" t="s">
        <v>61</v>
      </c>
      <c r="D28" s="66"/>
      <c r="E28" s="67"/>
      <c r="F28" s="67"/>
      <c r="G28" s="68"/>
      <c r="H28" s="69">
        <f>+C9</f>
        <v>50000</v>
      </c>
      <c r="I28" s="69">
        <f>+C10</f>
        <v>65000</v>
      </c>
      <c r="J28" s="69">
        <f>+C11</f>
        <v>80000</v>
      </c>
      <c r="K28" s="69">
        <f>+C12</f>
        <v>95000</v>
      </c>
      <c r="L28" s="69">
        <f>+C13</f>
        <v>110000</v>
      </c>
    </row>
    <row r="29" spans="2:12" x14ac:dyDescent="0.25">
      <c r="B29" s="64" t="s">
        <v>55</v>
      </c>
      <c r="C29" s="65" t="s">
        <v>62</v>
      </c>
      <c r="D29" s="66"/>
      <c r="E29" s="67"/>
      <c r="F29" s="67"/>
      <c r="G29" s="70"/>
      <c r="H29" s="71"/>
      <c r="I29" s="71"/>
      <c r="J29" s="71"/>
      <c r="K29" s="71"/>
      <c r="L29" s="71">
        <f>+D19</f>
        <v>25000</v>
      </c>
    </row>
    <row r="30" spans="2:12" x14ac:dyDescent="0.25">
      <c r="B30" s="64" t="s">
        <v>53</v>
      </c>
      <c r="C30" s="66" t="s">
        <v>65</v>
      </c>
      <c r="D30" s="72"/>
      <c r="E30" s="73">
        <f>-(+D20)</f>
        <v>-100000</v>
      </c>
      <c r="F30" s="73">
        <f>-(+D21)</f>
        <v>-150000</v>
      </c>
      <c r="G30" s="74"/>
      <c r="H30" s="75"/>
      <c r="I30" s="75"/>
      <c r="J30" s="75"/>
      <c r="K30" s="75"/>
      <c r="L30" s="75"/>
    </row>
    <row r="31" spans="2:12" x14ac:dyDescent="0.25">
      <c r="B31" s="76" t="s">
        <v>54</v>
      </c>
      <c r="C31" s="77" t="s">
        <v>56</v>
      </c>
      <c r="D31" s="78"/>
      <c r="E31" s="73">
        <f>+E30</f>
        <v>-100000</v>
      </c>
      <c r="F31" s="73">
        <f>+F30</f>
        <v>-150000</v>
      </c>
      <c r="G31" s="74">
        <f>-(+D22)</f>
        <v>-250000</v>
      </c>
      <c r="H31" s="79">
        <f>SUM(H28:H29)</f>
        <v>50000</v>
      </c>
      <c r="I31" s="79">
        <f>SUM(I28:I29)</f>
        <v>65000</v>
      </c>
      <c r="J31" s="79">
        <f>SUM(J28:J29)</f>
        <v>80000</v>
      </c>
      <c r="K31" s="79">
        <f>SUM(K28:K29)</f>
        <v>95000</v>
      </c>
      <c r="L31" s="79">
        <f>SUM(L28:L29)</f>
        <v>135000</v>
      </c>
    </row>
    <row r="32" spans="2:12" ht="15.75" x14ac:dyDescent="0.25">
      <c r="C32" s="80" t="s">
        <v>57</v>
      </c>
      <c r="D32" s="81"/>
      <c r="E32" s="67"/>
      <c r="F32" s="67"/>
      <c r="G32" s="82">
        <f>+G31</f>
        <v>-250000</v>
      </c>
      <c r="H32" s="83">
        <f>PV($C$35,H27,,-H31)</f>
        <v>42603.855876126494</v>
      </c>
      <c r="I32" s="83">
        <f t="shared" ref="I32:L32" si="0">PV($C$35,I27,,-I31)</f>
        <v>47192.301923357714</v>
      </c>
      <c r="J32" s="83">
        <f t="shared" si="0"/>
        <v>49491.053036440106</v>
      </c>
      <c r="K32" s="83">
        <f t="shared" si="0"/>
        <v>50077.105154652891</v>
      </c>
      <c r="L32" s="83">
        <f t="shared" si="0"/>
        <v>60635.684009438417</v>
      </c>
    </row>
    <row r="34" spans="3:5" x14ac:dyDescent="0.25">
      <c r="C34" s="84" t="s">
        <v>35</v>
      </c>
    </row>
    <row r="35" spans="3:5" x14ac:dyDescent="0.25">
      <c r="C35" s="111">
        <f>IRR(G31:L31)</f>
        <v>0.17360269327213662</v>
      </c>
      <c r="D35" s="67" t="s">
        <v>75</v>
      </c>
    </row>
    <row r="37" spans="3:5" x14ac:dyDescent="0.25">
      <c r="C37" s="109" t="s">
        <v>70</v>
      </c>
      <c r="D37" s="110"/>
    </row>
    <row r="39" spans="3:5" x14ac:dyDescent="0.25">
      <c r="C39" s="5" t="s">
        <v>71</v>
      </c>
    </row>
    <row r="40" spans="3:5" x14ac:dyDescent="0.25">
      <c r="C40" s="85">
        <f>1+C35</f>
        <v>1.1736026932721366</v>
      </c>
    </row>
    <row r="41" spans="3:5" x14ac:dyDescent="0.25">
      <c r="C41" s="5" t="s">
        <v>72</v>
      </c>
      <c r="D41" s="23">
        <f>SUM(H32:L32)+G32</f>
        <v>1.5628756955265999E-8</v>
      </c>
    </row>
    <row r="43" spans="3:5" x14ac:dyDescent="0.25">
      <c r="C43" s="112" t="s">
        <v>73</v>
      </c>
      <c r="D43" s="86"/>
      <c r="E43" s="87"/>
    </row>
    <row r="44" spans="3:5" x14ac:dyDescent="0.25">
      <c r="C44" s="113" t="s">
        <v>74</v>
      </c>
      <c r="D44" s="88"/>
      <c r="E44" s="89"/>
    </row>
  </sheetData>
  <mergeCells count="13">
    <mergeCell ref="C30:D30"/>
    <mergeCell ref="C31:D31"/>
    <mergeCell ref="C32:D32"/>
    <mergeCell ref="C28:D28"/>
    <mergeCell ref="C29:D29"/>
    <mergeCell ref="B2:I2"/>
    <mergeCell ref="C26:D26"/>
    <mergeCell ref="C27:D27"/>
    <mergeCell ref="E26:F26"/>
    <mergeCell ref="G26:L26"/>
    <mergeCell ref="B4:I4"/>
    <mergeCell ref="B5:I5"/>
    <mergeCell ref="B6:I6"/>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EJERCICIO 21</vt:lpstr>
      <vt:lpstr>EJECICIO 22</vt:lpstr>
      <vt:lpstr>EJERCICIO 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2016-11-26T11:33:50Z</dcterms:created>
  <dcterms:modified xsi:type="dcterms:W3CDTF">2017-02-11T23:29:36Z</dcterms:modified>
</cp:coreProperties>
</file>