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115" windowHeight="8010"/>
  </bookViews>
  <sheets>
    <sheet name="PORTADA" sheetId="2" r:id="rId1"/>
    <sheet name="INDICE" sheetId="15" r:id="rId2"/>
    <sheet name="ESPECIFICAR" sheetId="4" r:id="rId3"/>
    <sheet name="ESTIMAR" sheetId="1" r:id="rId4"/>
    <sheet name="COMPROBACIÓN GRÁFICA" sheetId="17" r:id="rId5"/>
    <sheet name="COMPROBACIÓN REGRESIÓN EXCEL" sheetId="12" r:id="rId6"/>
    <sheet name="COMPROBACIÓN MATRICES " sheetId="13" r:id="rId7"/>
    <sheet name="DATOS PRONÓSTICO" sheetId="14" r:id="rId8"/>
    <sheet name="PRONÓSTICO SBU" sheetId="16" r:id="rId9"/>
    <sheet name="EXPLOTAR" sheetId="9" r:id="rId10"/>
  </sheets>
  <calcPr calcId="145621"/>
</workbook>
</file>

<file path=xl/calcChain.xml><?xml version="1.0" encoding="utf-8"?>
<calcChain xmlns="http://schemas.openxmlformats.org/spreadsheetml/2006/main">
  <c r="C27" i="16" l="1"/>
  <c r="C26" i="16"/>
  <c r="C39" i="16" s="1"/>
  <c r="O10" i="13" l="1" a="1"/>
  <c r="O10" i="13" s="1"/>
  <c r="K10" i="13" a="1"/>
  <c r="L10" i="13" s="1"/>
  <c r="O11" i="13" l="1"/>
  <c r="K10" i="13"/>
  <c r="L11" i="13"/>
  <c r="K11" i="13"/>
  <c r="B30" i="12"/>
  <c r="K14" i="13" l="1" a="1"/>
  <c r="L14" i="13" l="1"/>
  <c r="K14" i="13"/>
  <c r="O14" i="13" s="1" a="1"/>
  <c r="L15" i="13"/>
  <c r="K15" i="13"/>
  <c r="O14" i="13" l="1"/>
  <c r="O15" i="13"/>
</calcChain>
</file>

<file path=xl/comments1.xml><?xml version="1.0" encoding="utf-8"?>
<comments xmlns="http://schemas.openxmlformats.org/spreadsheetml/2006/main">
  <authors>
    <author>PC</author>
  </authors>
  <commentList>
    <comment ref="F58" authorId="0">
      <text>
        <r>
          <rPr>
            <sz val="9"/>
            <color indexed="81"/>
            <rFont val="Tahoma"/>
            <family val="2"/>
          </rPr>
          <t xml:space="preserve">
https://contenido.bce.fin.ec/home1/estadisticas/bolmensual/IEMensual.jsp
</t>
        </r>
      </text>
    </comment>
    <comment ref="G59" authorId="0">
      <text>
        <r>
          <rPr>
            <sz val="9"/>
            <color indexed="81"/>
            <rFont val="Tahoma"/>
            <family val="2"/>
          </rPr>
          <t xml:space="preserve">
INEC
http://www.ecuadorencifras.gob.ec/documentos/web-inec/Inflacion/2016/InflacionDiciembre2016/Reporte_inflacion_201612%20v2.pdf</t>
        </r>
      </text>
    </comment>
  </commentList>
</comments>
</file>

<file path=xl/sharedStrings.xml><?xml version="1.0" encoding="utf-8"?>
<sst xmlns="http://schemas.openxmlformats.org/spreadsheetml/2006/main" count="132" uniqueCount="93">
  <si>
    <t>FECHA</t>
  </si>
  <si>
    <t>Resumen</t>
  </si>
  <si>
    <t>Estadísticas de la regresión</t>
  </si>
  <si>
    <t>Coeficiente de correlación múltiple</t>
  </si>
  <si>
    <t>Coeficiente de determinación R^2</t>
  </si>
  <si>
    <t>R^2  ajustado</t>
  </si>
  <si>
    <t>Error típico</t>
  </si>
  <si>
    <t>Observaciones</t>
  </si>
  <si>
    <t>ANÁLISIS DE VARIANZA</t>
  </si>
  <si>
    <t>Regresión</t>
  </si>
  <si>
    <t>Residuos</t>
  </si>
  <si>
    <t>Total</t>
  </si>
  <si>
    <t>Grados de libertad</t>
  </si>
  <si>
    <t>Suma de cuadrados</t>
  </si>
  <si>
    <t>Promedio de los cuadrados</t>
  </si>
  <si>
    <t>F</t>
  </si>
  <si>
    <t>Valor crítico de F</t>
  </si>
  <si>
    <t>Coeficientes</t>
  </si>
  <si>
    <t>Estadístico t</t>
  </si>
  <si>
    <t>Probabilidad</t>
  </si>
  <si>
    <t>Inferior 95%</t>
  </si>
  <si>
    <t>Superior 95%</t>
  </si>
  <si>
    <t>Inferior 95,0%</t>
  </si>
  <si>
    <t>Superior 95,0%</t>
  </si>
  <si>
    <t>PASO 1.</t>
  </si>
  <si>
    <t xml:space="preserve">ESPECIFICAR  LAS VARIABLES </t>
  </si>
  <si>
    <t>IPC (X)</t>
  </si>
  <si>
    <t xml:space="preserve">FUENTE: </t>
  </si>
  <si>
    <t xml:space="preserve">BANCO CENTRAL DEL ECUADOR </t>
  </si>
  <si>
    <t xml:space="preserve">ELABORADO POR: </t>
  </si>
  <si>
    <t xml:space="preserve">INSTITUTO NACIONAL DE ESTADISTICAS Y CENSOS </t>
  </si>
  <si>
    <t>y = f (x)</t>
  </si>
  <si>
    <t>SBU  = f (IPC)</t>
  </si>
  <si>
    <t xml:space="preserve">MODELO GENERAL </t>
  </si>
  <si>
    <t>SBU = Bo + B1 *(IPC) + Ei</t>
  </si>
  <si>
    <t>UNIVERSIDAD DE LA FUERZAS ARMADAS ESPE LATACUNGA</t>
  </si>
  <si>
    <t>DEPARTAMENTO DE CIENCIAS ECONÓMICAS ADMINISTRATIVAS Y DEL COMERCIO</t>
  </si>
  <si>
    <t xml:space="preserve">ASIGNATURA </t>
  </si>
  <si>
    <t xml:space="preserve">MODELOS DE SIMULACIÓN FINANCIERA </t>
  </si>
  <si>
    <t>MODELO UNIVARIANTE</t>
  </si>
  <si>
    <r>
      <rPr>
        <b/>
        <sz val="11"/>
        <color theme="1"/>
        <rFont val="Calibri"/>
        <family val="2"/>
        <scheme val="minor"/>
      </rPr>
      <t>IPC:</t>
    </r>
    <r>
      <rPr>
        <sz val="11"/>
        <color theme="1"/>
        <rFont val="Calibri"/>
        <family val="2"/>
        <scheme val="minor"/>
      </rPr>
      <t xml:space="preserve"> ÍNDICE DE PRECIOS AL CONSUMIDOR </t>
    </r>
  </si>
  <si>
    <r>
      <rPr>
        <b/>
        <sz val="11"/>
        <color theme="1"/>
        <rFont val="Calibri"/>
        <family val="2"/>
        <scheme val="minor"/>
      </rPr>
      <t>Bo:</t>
    </r>
    <r>
      <rPr>
        <sz val="11"/>
        <color theme="1"/>
        <rFont val="Calibri"/>
        <family val="2"/>
        <scheme val="minor"/>
      </rPr>
      <t xml:space="preserve"> Parámetro intercepto</t>
    </r>
  </si>
  <si>
    <r>
      <rPr>
        <b/>
        <sz val="11"/>
        <color theme="1"/>
        <rFont val="Calibri"/>
        <family val="2"/>
        <scheme val="minor"/>
      </rPr>
      <t>SBU:</t>
    </r>
    <r>
      <rPr>
        <sz val="11"/>
        <color theme="1"/>
        <rFont val="Calibri"/>
        <family val="2"/>
        <scheme val="minor"/>
      </rPr>
      <t xml:space="preserve"> SALARIO BASICO ÚNIFICADO DEL  ECUADOR </t>
    </r>
  </si>
  <si>
    <r>
      <rPr>
        <b/>
        <sz val="11"/>
        <color theme="1"/>
        <rFont val="Calibri"/>
        <family val="2"/>
        <scheme val="minor"/>
      </rPr>
      <t>B1:</t>
    </r>
    <r>
      <rPr>
        <sz val="11"/>
        <color theme="1"/>
        <rFont val="Calibri"/>
        <family val="2"/>
        <scheme val="minor"/>
      </rPr>
      <t xml:space="preserve">  Parámetro variable  IPC</t>
    </r>
  </si>
  <si>
    <t>PASO 2.</t>
  </si>
  <si>
    <t xml:space="preserve">MODELO UNIVARIANTE </t>
  </si>
  <si>
    <t>DATOS:</t>
  </si>
  <si>
    <t>GRUPO DE TRABAJO  N° 4</t>
  </si>
  <si>
    <t>Intercepción  Bo</t>
  </si>
  <si>
    <t>Variable X 1    B1</t>
  </si>
  <si>
    <t xml:space="preserve">ESTIMAR  LAS VARIABLES </t>
  </si>
  <si>
    <t>b) HETEROCEDASTICIDAD</t>
  </si>
  <si>
    <t>a) R^2</t>
  </si>
  <si>
    <t>c) P "valor"</t>
  </si>
  <si>
    <t xml:space="preserve">R^2 * N°observaciones </t>
  </si>
  <si>
    <t>f</t>
  </si>
  <si>
    <t>F &gt; R Existe Heterocedasticidad</t>
  </si>
  <si>
    <t xml:space="preserve">Bo    0,0000  </t>
  </si>
  <si>
    <t>Los datos probabilisticos son buenos</t>
  </si>
  <si>
    <r>
      <t xml:space="preserve">PASO 3. </t>
    </r>
    <r>
      <rPr>
        <sz val="14"/>
        <color theme="1"/>
        <rFont val="Cambria"/>
        <family val="1"/>
        <scheme val="major"/>
      </rPr>
      <t xml:space="preserve">COMPROBACIÓN MEDIANTE REGRESIÓN EN EXCEL </t>
    </r>
  </si>
  <si>
    <t>OBSERV.</t>
  </si>
  <si>
    <t>SBU (Y)</t>
  </si>
  <si>
    <t>Y</t>
  </si>
  <si>
    <t>X</t>
  </si>
  <si>
    <t>x' * Y</t>
  </si>
  <si>
    <t>INVERSA x'*X</t>
  </si>
  <si>
    <r>
      <t xml:space="preserve">PASO 3. </t>
    </r>
    <r>
      <rPr>
        <sz val="14"/>
        <color theme="1"/>
        <rFont val="Cambria"/>
        <family val="1"/>
        <scheme val="major"/>
      </rPr>
      <t>COMPROBACIÓN MEDIANTE MATRICES</t>
    </r>
  </si>
  <si>
    <t>Bo</t>
  </si>
  <si>
    <t>B1</t>
  </si>
  <si>
    <t>COEFICIENTES</t>
  </si>
  <si>
    <r>
      <t xml:space="preserve">PASO 4. </t>
    </r>
    <r>
      <rPr>
        <sz val="14"/>
        <color theme="1"/>
        <rFont val="Cambria"/>
        <family val="1"/>
        <scheme val="major"/>
      </rPr>
      <t>INTERPRETACIONES</t>
    </r>
  </si>
  <si>
    <t>SBU=  431,06 - 0,69 (IPC) + Ei</t>
  </si>
  <si>
    <t xml:space="preserve">B1    0,0000  </t>
  </si>
  <si>
    <t>x'</t>
  </si>
  <si>
    <t>x'* X</t>
  </si>
  <si>
    <t>INDÍCE</t>
  </si>
  <si>
    <t>IPC (Y)</t>
  </si>
  <si>
    <t>DATOS PRONÓSTICO IPC</t>
  </si>
  <si>
    <t>Intercepción</t>
  </si>
  <si>
    <t>Variable X 1</t>
  </si>
  <si>
    <t>ELABORADO:</t>
  </si>
  <si>
    <t>FUENTE:</t>
  </si>
  <si>
    <t xml:space="preserve">PRONÓSTICO IPC </t>
  </si>
  <si>
    <t>PRONOS. IPC</t>
  </si>
  <si>
    <t>PRONÓSTICO SBU</t>
  </si>
  <si>
    <t>REGRESIÓN IPC - PRONÓSTICO</t>
  </si>
  <si>
    <t>REGRESIÓN SBU - PRONÓSTICO</t>
  </si>
  <si>
    <t>Cuando el IPC incrementa en un dólar el Salario básico unificado disminuye en 0,69 centavos.</t>
  </si>
  <si>
    <t>Cuando el IPC es cero el Salario básico unificado es de $431,06 dólares.</t>
  </si>
  <si>
    <t>Las variables se relacionan en un 67%.</t>
  </si>
  <si>
    <t>Como 32,20 es menor que  93,72 el modelo presenta heterocedasticidad. Se debe ajustar el modelo.</t>
  </si>
  <si>
    <t>El SBU para el mes siguiente sería de 365,52 dólares cuando el IPC es de 94,61 dólares.</t>
  </si>
  <si>
    <t>PRONOS. SBU DEL MES SIGUIENTE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</si>
</sst>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_)"/>
    <numFmt numFmtId="165" formatCode="0.00000000"/>
    <numFmt numFmtId="166" formatCode="0.000"/>
    <numFmt numFmtId="167" formatCode="0.0000"/>
    <numFmt numFmtId="168" formatCode="0.000000"/>
    <numFmt numFmtId="169" formatCode="0.00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8"/>
      <name val="Helv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Times New Roman"/>
      <family val="1"/>
    </font>
    <font>
      <b/>
      <sz val="24"/>
      <color theme="1"/>
      <name val="Bodoni MT Black"/>
      <family val="1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u/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14"/>
      <color theme="1"/>
      <name val="Arial Black"/>
      <family val="2"/>
    </font>
    <font>
      <sz val="14"/>
      <color theme="1"/>
      <name val="Bodoni MT Black"/>
      <family val="1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8" tint="-0.249977111117893"/>
      </left>
      <right style="thin">
        <color indexed="64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/>
      <bottom/>
      <diagonal/>
    </border>
    <border>
      <left style="thin">
        <color indexed="64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/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122">
    <xf numFmtId="0" fontId="0" fillId="0" borderId="0" xfId="0"/>
    <xf numFmtId="0" fontId="0" fillId="2" borderId="0" xfId="0" applyFill="1"/>
    <xf numFmtId="0" fontId="0" fillId="3" borderId="0" xfId="0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1" fillId="5" borderId="0" xfId="0" applyFont="1" applyFill="1"/>
    <xf numFmtId="0" fontId="12" fillId="5" borderId="0" xfId="0" applyFont="1" applyFill="1"/>
    <xf numFmtId="0" fontId="0" fillId="6" borderId="0" xfId="0" applyFill="1"/>
    <xf numFmtId="0" fontId="0" fillId="7" borderId="0" xfId="0" applyFill="1"/>
    <xf numFmtId="0" fontId="0" fillId="5" borderId="0" xfId="0" applyFill="1"/>
    <xf numFmtId="0" fontId="1" fillId="8" borderId="0" xfId="0" applyFont="1" applyFill="1"/>
    <xf numFmtId="0" fontId="0" fillId="2" borderId="0" xfId="0" applyFill="1" applyAlignment="1"/>
    <xf numFmtId="2" fontId="3" fillId="2" borderId="1" xfId="2" applyNumberFormat="1" applyFont="1" applyFill="1" applyBorder="1" applyAlignment="1">
      <alignment horizontal="center"/>
    </xf>
    <xf numFmtId="4" fontId="3" fillId="2" borderId="1" xfId="1" applyNumberFormat="1" applyFont="1" applyFill="1" applyBorder="1" applyAlignment="1" applyProtection="1">
      <alignment horizontal="center"/>
    </xf>
    <xf numFmtId="0" fontId="1" fillId="4" borderId="1" xfId="0" applyFont="1" applyFill="1" applyBorder="1" applyAlignment="1">
      <alignment horizontal="center"/>
    </xf>
    <xf numFmtId="0" fontId="13" fillId="2" borderId="0" xfId="0" applyFont="1" applyFill="1"/>
    <xf numFmtId="0" fontId="0" fillId="2" borderId="1" xfId="0" applyFont="1" applyFill="1" applyBorder="1"/>
    <xf numFmtId="17" fontId="0" fillId="2" borderId="1" xfId="0" applyNumberFormat="1" applyFont="1" applyFill="1" applyBorder="1"/>
    <xf numFmtId="0" fontId="5" fillId="2" borderId="3" xfId="0" applyFont="1" applyFill="1" applyBorder="1" applyAlignment="1">
      <alignment horizontal="centerContinuous"/>
    </xf>
    <xf numFmtId="0" fontId="0" fillId="2" borderId="0" xfId="0" applyFill="1" applyBorder="1" applyAlignment="1"/>
    <xf numFmtId="0" fontId="0" fillId="2" borderId="2" xfId="0" applyFill="1" applyBorder="1" applyAlignment="1"/>
    <xf numFmtId="0" fontId="5" fillId="2" borderId="3" xfId="0" applyFont="1" applyFill="1" applyBorder="1" applyAlignment="1">
      <alignment horizontal="center"/>
    </xf>
    <xf numFmtId="0" fontId="0" fillId="6" borderId="0" xfId="0" applyFill="1" applyBorder="1" applyAlignment="1">
      <alignment horizontal="left"/>
    </xf>
    <xf numFmtId="0" fontId="14" fillId="6" borderId="0" xfId="0" applyFont="1" applyFill="1"/>
    <xf numFmtId="2" fontId="14" fillId="6" borderId="0" xfId="0" applyNumberFormat="1" applyFont="1" applyFill="1" applyAlignment="1">
      <alignment horizontal="left"/>
    </xf>
    <xf numFmtId="0" fontId="0" fillId="6" borderId="0" xfId="0" applyFill="1" applyAlignment="1">
      <alignment horizontal="left"/>
    </xf>
    <xf numFmtId="0" fontId="15" fillId="7" borderId="0" xfId="0" applyFont="1" applyFill="1" applyAlignment="1">
      <alignment horizontal="left"/>
    </xf>
    <xf numFmtId="0" fontId="0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2" fontId="18" fillId="2" borderId="1" xfId="2" applyNumberFormat="1" applyFont="1" applyFill="1" applyBorder="1" applyAlignment="1">
      <alignment horizontal="center"/>
    </xf>
    <xf numFmtId="4" fontId="18" fillId="2" borderId="1" xfId="1" applyNumberFormat="1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17" fillId="2" borderId="0" xfId="0" applyFont="1" applyFill="1"/>
    <xf numFmtId="0" fontId="17" fillId="2" borderId="1" xfId="0" applyFont="1" applyFill="1" applyBorder="1"/>
    <xf numFmtId="2" fontId="17" fillId="2" borderId="1" xfId="0" applyNumberFormat="1" applyFont="1" applyFill="1" applyBorder="1"/>
    <xf numFmtId="166" fontId="17" fillId="2" borderId="1" xfId="0" applyNumberFormat="1" applyFont="1" applyFill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17" fillId="6" borderId="1" xfId="0" applyFont="1" applyFill="1" applyBorder="1"/>
    <xf numFmtId="0" fontId="0" fillId="2" borderId="0" xfId="0" applyFill="1" applyAlignment="1">
      <alignment horizontal="center"/>
    </xf>
    <xf numFmtId="168" fontId="0" fillId="2" borderId="0" xfId="0" applyNumberFormat="1" applyFill="1" applyBorder="1" applyAlignment="1"/>
    <xf numFmtId="0" fontId="15" fillId="5" borderId="0" xfId="0" applyFont="1" applyFill="1" applyAlignment="1">
      <alignment horizontal="left"/>
    </xf>
    <xf numFmtId="0" fontId="0" fillId="6" borderId="0" xfId="0" applyFill="1" applyBorder="1" applyAlignment="1"/>
    <xf numFmtId="0" fontId="0" fillId="6" borderId="2" xfId="0" applyFill="1" applyBorder="1" applyAlignment="1"/>
    <xf numFmtId="0" fontId="5" fillId="6" borderId="3" xfId="0" applyFont="1" applyFill="1" applyBorder="1" applyAlignment="1">
      <alignment horizontal="center"/>
    </xf>
    <xf numFmtId="165" fontId="0" fillId="6" borderId="0" xfId="0" applyNumberFormat="1" applyFill="1" applyBorder="1" applyAlignment="1"/>
    <xf numFmtId="165" fontId="0" fillId="6" borderId="2" xfId="0" applyNumberFormat="1" applyFill="1" applyBorder="1" applyAlignment="1"/>
    <xf numFmtId="0" fontId="9" fillId="5" borderId="0" xfId="0" applyFont="1" applyFill="1"/>
    <xf numFmtId="2" fontId="0" fillId="8" borderId="0" xfId="0" applyNumberFormat="1" applyFill="1" applyAlignment="1">
      <alignment horizontal="left"/>
    </xf>
    <xf numFmtId="0" fontId="0" fillId="8" borderId="0" xfId="0" applyFill="1" applyAlignment="1">
      <alignment horizontal="left"/>
    </xf>
    <xf numFmtId="0" fontId="15" fillId="2" borderId="0" xfId="0" applyFont="1" applyFill="1" applyAlignment="1">
      <alignment horizontal="center"/>
    </xf>
    <xf numFmtId="167" fontId="17" fillId="2" borderId="1" xfId="0" applyNumberFormat="1" applyFont="1" applyFill="1" applyBorder="1"/>
    <xf numFmtId="168" fontId="17" fillId="2" borderId="1" xfId="0" applyNumberFormat="1" applyFont="1" applyFill="1" applyBorder="1"/>
    <xf numFmtId="0" fontId="19" fillId="6" borderId="1" xfId="0" applyFont="1" applyFill="1" applyBorder="1" applyAlignment="1">
      <alignment horizontal="center"/>
    </xf>
    <xf numFmtId="0" fontId="17" fillId="5" borderId="1" xfId="0" applyFont="1" applyFill="1" applyBorder="1"/>
    <xf numFmtId="0" fontId="22" fillId="2" borderId="0" xfId="0" applyFont="1" applyFill="1" applyBorder="1" applyAlignment="1"/>
    <xf numFmtId="0" fontId="0" fillId="2" borderId="8" xfId="0" applyFill="1" applyBorder="1"/>
    <xf numFmtId="0" fontId="0" fillId="2" borderId="11" xfId="0" applyFill="1" applyBorder="1"/>
    <xf numFmtId="0" fontId="0" fillId="2" borderId="9" xfId="0" applyFill="1" applyBorder="1"/>
    <xf numFmtId="0" fontId="0" fillId="2" borderId="10" xfId="0" applyFill="1" applyBorder="1"/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/>
    </xf>
    <xf numFmtId="0" fontId="24" fillId="2" borderId="0" xfId="0" applyFont="1" applyFill="1" applyAlignment="1">
      <alignment horizontal="left"/>
    </xf>
    <xf numFmtId="0" fontId="25" fillId="2" borderId="0" xfId="0" applyFont="1" applyFill="1"/>
    <xf numFmtId="169" fontId="0" fillId="4" borderId="14" xfId="0" applyNumberFormat="1" applyFill="1" applyBorder="1" applyAlignment="1">
      <alignment horizontal="right"/>
    </xf>
    <xf numFmtId="0" fontId="26" fillId="4" borderId="11" xfId="0" applyFont="1" applyFill="1" applyBorder="1"/>
    <xf numFmtId="169" fontId="0" fillId="4" borderId="9" xfId="0" applyNumberFormat="1" applyFill="1" applyBorder="1" applyAlignment="1">
      <alignment horizontal="right"/>
    </xf>
    <xf numFmtId="0" fontId="26" fillId="4" borderId="10" xfId="0" applyFont="1" applyFill="1" applyBorder="1"/>
    <xf numFmtId="0" fontId="1" fillId="2" borderId="0" xfId="0" applyFont="1" applyFill="1" applyAlignment="1"/>
    <xf numFmtId="169" fontId="0" fillId="2" borderId="0" xfId="0" applyNumberFormat="1" applyFill="1" applyBorder="1" applyAlignment="1"/>
    <xf numFmtId="169" fontId="0" fillId="2" borderId="2" xfId="0" applyNumberFormat="1" applyFill="1" applyBorder="1" applyAlignment="1"/>
    <xf numFmtId="0" fontId="0" fillId="2" borderId="0" xfId="0" applyFill="1" applyBorder="1"/>
    <xf numFmtId="169" fontId="0" fillId="2" borderId="0" xfId="0" applyNumberFormat="1" applyFill="1" applyBorder="1" applyAlignment="1">
      <alignment horizontal="right"/>
    </xf>
    <xf numFmtId="0" fontId="26" fillId="2" borderId="0" xfId="0" applyFont="1" applyFill="1" applyBorder="1"/>
    <xf numFmtId="0" fontId="0" fillId="2" borderId="17" xfId="0" applyFill="1" applyBorder="1"/>
    <xf numFmtId="0" fontId="0" fillId="2" borderId="20" xfId="0" applyFill="1" applyBorder="1"/>
    <xf numFmtId="0" fontId="0" fillId="2" borderId="23" xfId="0" applyFill="1" applyBorder="1"/>
    <xf numFmtId="0" fontId="0" fillId="2" borderId="22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23" fillId="4" borderId="13" xfId="0" applyFont="1" applyFill="1" applyBorder="1" applyAlignment="1">
      <alignment horizontal="center"/>
    </xf>
    <xf numFmtId="0" fontId="23" fillId="4" borderId="12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20" fillId="6" borderId="4" xfId="0" applyFont="1" applyFill="1" applyBorder="1" applyAlignment="1">
      <alignment horizontal="left"/>
    </xf>
    <xf numFmtId="0" fontId="20" fillId="6" borderId="6" xfId="0" applyFont="1" applyFill="1" applyBorder="1" applyAlignment="1">
      <alignment horizontal="left"/>
    </xf>
    <xf numFmtId="0" fontId="20" fillId="6" borderId="5" xfId="0" applyFont="1" applyFill="1" applyBorder="1" applyAlignment="1">
      <alignment horizontal="left"/>
    </xf>
    <xf numFmtId="0" fontId="19" fillId="6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26" fillId="4" borderId="24" xfId="0" applyFont="1" applyFill="1" applyBorder="1" applyAlignment="1">
      <alignment horizontal="center" vertical="center" wrapText="1"/>
    </xf>
    <xf numFmtId="0" fontId="26" fillId="4" borderId="28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2" fontId="0" fillId="4" borderId="26" xfId="0" applyNumberFormat="1" applyFill="1" applyBorder="1" applyAlignment="1">
      <alignment horizontal="center" vertical="center"/>
    </xf>
    <xf numFmtId="2" fontId="0" fillId="4" borderId="27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2000">
                <a:latin typeface="+mj-lt"/>
              </a:rPr>
              <a:t>COMPROBACIÓN GRÁFICA MODELO UNIVARIANTE</a:t>
            </a:r>
          </a:p>
        </c:rich>
      </c:tx>
      <c:layout>
        <c:manualLayout>
          <c:xMode val="edge"/>
          <c:yMode val="edge"/>
          <c:x val="0.16185226062463351"/>
          <c:y val="1.4622824073609552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0"/>
            <c:dispEq val="1"/>
            <c:trendlineLbl>
              <c:layout>
                <c:manualLayout>
                  <c:x val="-4.7736221848044214E-2"/>
                  <c:y val="-8.8175135705235441E-2"/>
                </c:manualLayout>
              </c:layout>
              <c:numFmt formatCode="General" sourceLinked="0"/>
            </c:trendlineLbl>
          </c:trendline>
          <c:xVal>
            <c:numRef>
              <c:f>ESTIMAR!$D$8:$D$55</c:f>
              <c:numCache>
                <c:formatCode>0.00</c:formatCode>
                <c:ptCount val="48"/>
                <c:pt idx="0">
                  <c:v>142.34316643050769</c:v>
                </c:pt>
                <c:pt idx="1">
                  <c:v>142.6060661088859</c:v>
                </c:pt>
                <c:pt idx="2">
                  <c:v>143.23122895603399</c:v>
                </c:pt>
                <c:pt idx="3">
                  <c:v>143.4876220629186</c:v>
                </c:pt>
                <c:pt idx="4">
                  <c:v>143.17496495920011</c:v>
                </c:pt>
                <c:pt idx="5">
                  <c:v>142.96766212303569</c:v>
                </c:pt>
                <c:pt idx="6">
                  <c:v>142.94098387922611</c:v>
                </c:pt>
                <c:pt idx="7">
                  <c:v>143.18911648286789</c:v>
                </c:pt>
                <c:pt idx="8">
                  <c:v>144.00225983965581</c:v>
                </c:pt>
                <c:pt idx="9">
                  <c:v>144.5901809222066</c:v>
                </c:pt>
                <c:pt idx="10">
                  <c:v>145.16013897001309</c:v>
                </c:pt>
                <c:pt idx="11">
                  <c:v>145.45553496850539</c:v>
                </c:pt>
                <c:pt idx="12">
                  <c:v>146.5053015596701</c:v>
                </c:pt>
                <c:pt idx="13">
                  <c:v>146.66631613752</c:v>
                </c:pt>
                <c:pt idx="14">
                  <c:v>147.6875274449981</c:v>
                </c:pt>
                <c:pt idx="15">
                  <c:v>148.12390849304151</c:v>
                </c:pt>
                <c:pt idx="16">
                  <c:v>148.06299401109271</c:v>
                </c:pt>
                <c:pt idx="17">
                  <c:v>148.21707008327169</c:v>
                </c:pt>
                <c:pt idx="18">
                  <c:v>148.81492958563601</c:v>
                </c:pt>
                <c:pt idx="19">
                  <c:v>149.12658636352111</c:v>
                </c:pt>
                <c:pt idx="20">
                  <c:v>150.04032109445561</c:v>
                </c:pt>
                <c:pt idx="21">
                  <c:v>150.34459974738061</c:v>
                </c:pt>
                <c:pt idx="22">
                  <c:v>150.6170708965835</c:v>
                </c:pt>
                <c:pt idx="23">
                  <c:v>150.78990902032729</c:v>
                </c:pt>
                <c:pt idx="24" formatCode="#,##0.00">
                  <c:v>101.24</c:v>
                </c:pt>
                <c:pt idx="25" formatCode="#,##0.00">
                  <c:v>101.86</c:v>
                </c:pt>
                <c:pt idx="26" formatCode="#,##0.00">
                  <c:v>102.28</c:v>
                </c:pt>
                <c:pt idx="27" formatCode="#,##0.00">
                  <c:v>103.14</c:v>
                </c:pt>
                <c:pt idx="28" formatCode="#,##0.00">
                  <c:v>103.32</c:v>
                </c:pt>
                <c:pt idx="29" formatCode="#,##0.00">
                  <c:v>103.74</c:v>
                </c:pt>
                <c:pt idx="30" formatCode="#,##0.00">
                  <c:v>103.66</c:v>
                </c:pt>
                <c:pt idx="31" formatCode="#,##0.00">
                  <c:v>103.66</c:v>
                </c:pt>
                <c:pt idx="32" formatCode="#,##0.00">
                  <c:v>103.93</c:v>
                </c:pt>
                <c:pt idx="33" formatCode="#,##0.00">
                  <c:v>103.84</c:v>
                </c:pt>
                <c:pt idx="34" formatCode="#,##0.00">
                  <c:v>103.95</c:v>
                </c:pt>
                <c:pt idx="35" formatCode="#,##0.00">
                  <c:v>104.05</c:v>
                </c:pt>
                <c:pt idx="36" formatCode="#,##0.00">
                  <c:v>104.37</c:v>
                </c:pt>
                <c:pt idx="37" formatCode="#,##0.00">
                  <c:v>104.51</c:v>
                </c:pt>
                <c:pt idx="38" formatCode="#,##0.00">
                  <c:v>104.65</c:v>
                </c:pt>
                <c:pt idx="39" formatCode="#,##0.00">
                  <c:v>104.97</c:v>
                </c:pt>
                <c:pt idx="40" formatCode="#,##0.00">
                  <c:v>105.01</c:v>
                </c:pt>
                <c:pt idx="41" formatCode="#,##0.00">
                  <c:v>105.38</c:v>
                </c:pt>
                <c:pt idx="42" formatCode="#,##0.00">
                  <c:v>105.29</c:v>
                </c:pt>
                <c:pt idx="43" formatCode="#,##0.00">
                  <c:v>105.12</c:v>
                </c:pt>
                <c:pt idx="44" formatCode="#,##0.00">
                  <c:v>105.28</c:v>
                </c:pt>
                <c:pt idx="45" formatCode="#,##0.00">
                  <c:v>105.2</c:v>
                </c:pt>
                <c:pt idx="46" formatCode="#,##0.00">
                  <c:v>105.04</c:v>
                </c:pt>
                <c:pt idx="47" formatCode="#,##0.00">
                  <c:v>105.21</c:v>
                </c:pt>
              </c:numCache>
            </c:numRef>
          </c:xVal>
          <c:yVal>
            <c:numRef>
              <c:f>ESTIMAR!$E$8:$E$55</c:f>
              <c:numCache>
                <c:formatCode>#,##0.00</c:formatCode>
                <c:ptCount val="48"/>
                <c:pt idx="0">
                  <c:v>318</c:v>
                </c:pt>
                <c:pt idx="1">
                  <c:v>318</c:v>
                </c:pt>
                <c:pt idx="2">
                  <c:v>318</c:v>
                </c:pt>
                <c:pt idx="3">
                  <c:v>318</c:v>
                </c:pt>
                <c:pt idx="4">
                  <c:v>318</c:v>
                </c:pt>
                <c:pt idx="5">
                  <c:v>318</c:v>
                </c:pt>
                <c:pt idx="6">
                  <c:v>318</c:v>
                </c:pt>
                <c:pt idx="7">
                  <c:v>318</c:v>
                </c:pt>
                <c:pt idx="8">
                  <c:v>318</c:v>
                </c:pt>
                <c:pt idx="9">
                  <c:v>318</c:v>
                </c:pt>
                <c:pt idx="10">
                  <c:v>318</c:v>
                </c:pt>
                <c:pt idx="11">
                  <c:v>318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  <c:pt idx="20">
                  <c:v>340</c:v>
                </c:pt>
                <c:pt idx="21">
                  <c:v>340</c:v>
                </c:pt>
                <c:pt idx="22">
                  <c:v>340</c:v>
                </c:pt>
                <c:pt idx="23">
                  <c:v>340</c:v>
                </c:pt>
                <c:pt idx="24">
                  <c:v>354</c:v>
                </c:pt>
                <c:pt idx="25">
                  <c:v>354</c:v>
                </c:pt>
                <c:pt idx="26">
                  <c:v>354</c:v>
                </c:pt>
                <c:pt idx="27">
                  <c:v>354</c:v>
                </c:pt>
                <c:pt idx="28">
                  <c:v>354</c:v>
                </c:pt>
                <c:pt idx="29">
                  <c:v>354</c:v>
                </c:pt>
                <c:pt idx="30">
                  <c:v>354</c:v>
                </c:pt>
                <c:pt idx="31">
                  <c:v>354</c:v>
                </c:pt>
                <c:pt idx="32">
                  <c:v>354</c:v>
                </c:pt>
                <c:pt idx="33">
                  <c:v>354</c:v>
                </c:pt>
                <c:pt idx="34">
                  <c:v>354</c:v>
                </c:pt>
                <c:pt idx="35">
                  <c:v>354</c:v>
                </c:pt>
                <c:pt idx="36">
                  <c:v>366</c:v>
                </c:pt>
                <c:pt idx="37">
                  <c:v>366</c:v>
                </c:pt>
                <c:pt idx="38">
                  <c:v>366</c:v>
                </c:pt>
                <c:pt idx="39">
                  <c:v>366</c:v>
                </c:pt>
                <c:pt idx="40">
                  <c:v>366</c:v>
                </c:pt>
                <c:pt idx="41">
                  <c:v>366</c:v>
                </c:pt>
                <c:pt idx="42">
                  <c:v>366</c:v>
                </c:pt>
                <c:pt idx="43">
                  <c:v>366</c:v>
                </c:pt>
                <c:pt idx="44">
                  <c:v>366</c:v>
                </c:pt>
                <c:pt idx="45">
                  <c:v>366</c:v>
                </c:pt>
                <c:pt idx="46">
                  <c:v>366</c:v>
                </c:pt>
                <c:pt idx="47">
                  <c:v>366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172096"/>
        <c:axId val="208172672"/>
      </c:scatterChart>
      <c:valAx>
        <c:axId val="20817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INDICE DE PRECIOS AL CONSUMIDOR 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8172672"/>
        <c:crosses val="autoZero"/>
        <c:crossBetween val="midCat"/>
        <c:majorUnit val="20"/>
      </c:valAx>
      <c:valAx>
        <c:axId val="208172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SALARIO BÁSICO UNIFICADO 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crossAx val="2081720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gradFill rotWithShape="1">
      <a:gsLst>
        <a:gs pos="0">
          <a:schemeClr val="accent4">
            <a:tint val="50000"/>
            <a:satMod val="300000"/>
          </a:schemeClr>
        </a:gs>
        <a:gs pos="35000">
          <a:schemeClr val="accent4">
            <a:tint val="37000"/>
            <a:satMod val="300000"/>
          </a:schemeClr>
        </a:gs>
        <a:gs pos="100000">
          <a:schemeClr val="accent4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4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OMPROBACI&#211;N GR&#193;FICA'!A1"/><Relationship Id="rId7" Type="http://schemas.openxmlformats.org/officeDocument/2006/relationships/hyperlink" Target="#'PRON&#211;STICO SBU'!A1"/><Relationship Id="rId2" Type="http://schemas.openxmlformats.org/officeDocument/2006/relationships/hyperlink" Target="#ESTIMAR!A1"/><Relationship Id="rId1" Type="http://schemas.openxmlformats.org/officeDocument/2006/relationships/hyperlink" Target="#ESPECIFICAR!A1"/><Relationship Id="rId6" Type="http://schemas.openxmlformats.org/officeDocument/2006/relationships/hyperlink" Target="#EXPLOTAR!A1"/><Relationship Id="rId5" Type="http://schemas.openxmlformats.org/officeDocument/2006/relationships/hyperlink" Target="#'COMPROBACI&#211;N MATRICES '!A1"/><Relationship Id="rId4" Type="http://schemas.openxmlformats.org/officeDocument/2006/relationships/hyperlink" Target="#'COMPROBACI&#211;N REGRESI&#211;N EXCE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4" Type="http://schemas.openxmlformats.org/officeDocument/2006/relationships/hyperlink" Target="#ESTIMAR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ESPECIFICAR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5" Type="http://schemas.openxmlformats.org/officeDocument/2006/relationships/hyperlink" Target="#'COMPROBACI&#211;N GR&#193;FICA'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ESTIMAR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chart" Target="../charts/chart1.xml"/><Relationship Id="rId5" Type="http://schemas.openxmlformats.org/officeDocument/2006/relationships/hyperlink" Target="#'COMPROBACI&#211;N REGRESI&#211;N EXCEL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COMPROBACI&#211;N GR&#193;FICA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5" Type="http://schemas.openxmlformats.org/officeDocument/2006/relationships/hyperlink" Target="#'COMPROBACI&#211;N MATRICES 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COMPROBACI&#211;N REGRESI&#211;N EXCEL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5" Type="http://schemas.openxmlformats.org/officeDocument/2006/relationships/hyperlink" Target="#'DATOS PRON&#211;STICO'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OMPROBACI&#211;N MATRICES 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5" Type="http://schemas.openxmlformats.org/officeDocument/2006/relationships/hyperlink" Target="#'PRON&#211;STICO SBU'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DATOS PRON&#211;STICO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5" Type="http://schemas.openxmlformats.org/officeDocument/2006/relationships/hyperlink" Target="#EXPLOTAR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PRON&#211;STICO SBU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5" Type="http://schemas.openxmlformats.org/officeDocument/2006/relationships/hyperlink" Target="#'DATOS PRON&#211;STICO'!A1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18977</xdr:colOff>
      <xdr:row>1</xdr:row>
      <xdr:rowOff>99407</xdr:rowOff>
    </xdr:from>
    <xdr:to>
      <xdr:col>6</xdr:col>
      <xdr:colOff>398533</xdr:colOff>
      <xdr:row>7</xdr:row>
      <xdr:rowOff>1084</xdr:rowOff>
    </xdr:to>
    <xdr:pic>
      <xdr:nvPicPr>
        <xdr:cNvPr id="2" name="Imagen 6" descr="C:\Users\Usuario\Desktop\Aula virtual_GRF_3721\E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02" y="289907"/>
          <a:ext cx="1141556" cy="10446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85724</xdr:colOff>
      <xdr:row>4</xdr:row>
      <xdr:rowOff>9525</xdr:rowOff>
    </xdr:from>
    <xdr:to>
      <xdr:col>3</xdr:col>
      <xdr:colOff>704849</xdr:colOff>
      <xdr:row>6</xdr:row>
      <xdr:rowOff>28574</xdr:rowOff>
    </xdr:to>
    <xdr:sp macro="" textlink="">
      <xdr:nvSpPr>
        <xdr:cNvPr id="2" name="1 Redondear rectángulo de esquina sencilla">
          <a:hlinkClick xmlns:r="http://schemas.openxmlformats.org/officeDocument/2006/relationships" r:id="rId1"/>
        </xdr:cNvPr>
        <xdr:cNvSpPr/>
      </xdr:nvSpPr>
      <xdr:spPr>
        <a:xfrm>
          <a:off x="1609724" y="1076325"/>
          <a:ext cx="1381125" cy="400049"/>
        </a:xfrm>
        <a:prstGeom prst="round1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+mj-lt"/>
            </a:rPr>
            <a:t>ESPECIFICAR</a:t>
          </a:r>
        </a:p>
      </xdr:txBody>
    </xdr:sp>
    <xdr:clientData/>
  </xdr:twoCellAnchor>
  <xdr:twoCellAnchor>
    <xdr:from>
      <xdr:col>2</xdr:col>
      <xdr:colOff>66674</xdr:colOff>
      <xdr:row>6</xdr:row>
      <xdr:rowOff>123825</xdr:rowOff>
    </xdr:from>
    <xdr:to>
      <xdr:col>3</xdr:col>
      <xdr:colOff>704849</xdr:colOff>
      <xdr:row>8</xdr:row>
      <xdr:rowOff>104774</xdr:rowOff>
    </xdr:to>
    <xdr:sp macro="" textlink="">
      <xdr:nvSpPr>
        <xdr:cNvPr id="3" name="2 Redondear rectángulo de esquina sencilla">
          <a:hlinkClick xmlns:r="http://schemas.openxmlformats.org/officeDocument/2006/relationships" r:id="rId2"/>
        </xdr:cNvPr>
        <xdr:cNvSpPr/>
      </xdr:nvSpPr>
      <xdr:spPr>
        <a:xfrm>
          <a:off x="1590674" y="1552575"/>
          <a:ext cx="1400175" cy="361949"/>
        </a:xfrm>
        <a:prstGeom prst="round1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+mj-lt"/>
            </a:rPr>
            <a:t>ESTIMAR</a:t>
          </a:r>
        </a:p>
      </xdr:txBody>
    </xdr:sp>
    <xdr:clientData/>
  </xdr:twoCellAnchor>
  <xdr:twoCellAnchor>
    <xdr:from>
      <xdr:col>2</xdr:col>
      <xdr:colOff>66674</xdr:colOff>
      <xdr:row>9</xdr:row>
      <xdr:rowOff>28576</xdr:rowOff>
    </xdr:from>
    <xdr:to>
      <xdr:col>3</xdr:col>
      <xdr:colOff>704849</xdr:colOff>
      <xdr:row>11</xdr:row>
      <xdr:rowOff>85726</xdr:rowOff>
    </xdr:to>
    <xdr:sp macro="" textlink="">
      <xdr:nvSpPr>
        <xdr:cNvPr id="4" name="3 Redondear rectángulo de esquina sencilla">
          <a:hlinkClick xmlns:r="http://schemas.openxmlformats.org/officeDocument/2006/relationships" r:id="rId3"/>
        </xdr:cNvPr>
        <xdr:cNvSpPr/>
      </xdr:nvSpPr>
      <xdr:spPr>
        <a:xfrm>
          <a:off x="1590674" y="2028826"/>
          <a:ext cx="1400175" cy="438150"/>
        </a:xfrm>
        <a:prstGeom prst="round1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+mj-lt"/>
            </a:rPr>
            <a:t>COMPROBACIÓN</a:t>
          </a:r>
          <a:r>
            <a:rPr lang="es-EC" sz="1100" b="1" baseline="0">
              <a:latin typeface="+mj-lt"/>
            </a:rPr>
            <a:t> GRÁFICA  </a:t>
          </a:r>
          <a:endParaRPr lang="es-EC" sz="1100" b="1">
            <a:latin typeface="+mj-lt"/>
          </a:endParaRPr>
        </a:p>
      </xdr:txBody>
    </xdr:sp>
    <xdr:clientData/>
  </xdr:twoCellAnchor>
  <xdr:twoCellAnchor>
    <xdr:from>
      <xdr:col>2</xdr:col>
      <xdr:colOff>38099</xdr:colOff>
      <xdr:row>12</xdr:row>
      <xdr:rowOff>47626</xdr:rowOff>
    </xdr:from>
    <xdr:to>
      <xdr:col>3</xdr:col>
      <xdr:colOff>723900</xdr:colOff>
      <xdr:row>14</xdr:row>
      <xdr:rowOff>104776</xdr:rowOff>
    </xdr:to>
    <xdr:sp macro="" textlink="">
      <xdr:nvSpPr>
        <xdr:cNvPr id="5" name="4 Redondear rectángulo de esquina sencilla">
          <a:hlinkClick xmlns:r="http://schemas.openxmlformats.org/officeDocument/2006/relationships" r:id="rId4"/>
        </xdr:cNvPr>
        <xdr:cNvSpPr/>
      </xdr:nvSpPr>
      <xdr:spPr>
        <a:xfrm>
          <a:off x="1562099" y="2619376"/>
          <a:ext cx="1447801" cy="438150"/>
        </a:xfrm>
        <a:prstGeom prst="round1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+mj-lt"/>
            </a:rPr>
            <a:t>COMPROBACIÓN</a:t>
          </a:r>
          <a:r>
            <a:rPr lang="es-EC" sz="1100" b="1" baseline="0">
              <a:latin typeface="+mj-lt"/>
            </a:rPr>
            <a:t> REGRESIÓN</a:t>
          </a:r>
          <a:endParaRPr lang="es-EC" sz="1100" b="1">
            <a:latin typeface="+mj-lt"/>
          </a:endParaRPr>
        </a:p>
      </xdr:txBody>
    </xdr:sp>
    <xdr:clientData/>
  </xdr:twoCellAnchor>
  <xdr:twoCellAnchor>
    <xdr:from>
      <xdr:col>2</xdr:col>
      <xdr:colOff>38099</xdr:colOff>
      <xdr:row>15</xdr:row>
      <xdr:rowOff>57151</xdr:rowOff>
    </xdr:from>
    <xdr:to>
      <xdr:col>3</xdr:col>
      <xdr:colOff>723900</xdr:colOff>
      <xdr:row>17</xdr:row>
      <xdr:rowOff>114301</xdr:rowOff>
    </xdr:to>
    <xdr:sp macro="" textlink="">
      <xdr:nvSpPr>
        <xdr:cNvPr id="6" name="5 Redondear rectángulo de esquina sencilla">
          <a:hlinkClick xmlns:r="http://schemas.openxmlformats.org/officeDocument/2006/relationships" r:id="rId5"/>
        </xdr:cNvPr>
        <xdr:cNvSpPr/>
      </xdr:nvSpPr>
      <xdr:spPr>
        <a:xfrm>
          <a:off x="1562099" y="3200401"/>
          <a:ext cx="1447801" cy="438150"/>
        </a:xfrm>
        <a:prstGeom prst="round1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+mj-lt"/>
            </a:rPr>
            <a:t>COMPROBACIÓN  MATRICES</a:t>
          </a:r>
        </a:p>
      </xdr:txBody>
    </xdr:sp>
    <xdr:clientData/>
  </xdr:twoCellAnchor>
  <xdr:twoCellAnchor>
    <xdr:from>
      <xdr:col>2</xdr:col>
      <xdr:colOff>38099</xdr:colOff>
      <xdr:row>21</xdr:row>
      <xdr:rowOff>9525</xdr:rowOff>
    </xdr:from>
    <xdr:to>
      <xdr:col>3</xdr:col>
      <xdr:colOff>723900</xdr:colOff>
      <xdr:row>23</xdr:row>
      <xdr:rowOff>19050</xdr:rowOff>
    </xdr:to>
    <xdr:sp macro="" textlink="">
      <xdr:nvSpPr>
        <xdr:cNvPr id="7" name="6 Redondear rectángulo de esquina sencilla">
          <a:hlinkClick xmlns:r="http://schemas.openxmlformats.org/officeDocument/2006/relationships" r:id="rId6"/>
        </xdr:cNvPr>
        <xdr:cNvSpPr/>
      </xdr:nvSpPr>
      <xdr:spPr>
        <a:xfrm>
          <a:off x="1562099" y="4124325"/>
          <a:ext cx="1447801" cy="390525"/>
        </a:xfrm>
        <a:prstGeom prst="round1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+mj-lt"/>
            </a:rPr>
            <a:t>EXPLOTAR</a:t>
          </a:r>
        </a:p>
      </xdr:txBody>
    </xdr:sp>
    <xdr:clientData/>
  </xdr:twoCellAnchor>
  <xdr:twoCellAnchor>
    <xdr:from>
      <xdr:col>2</xdr:col>
      <xdr:colOff>28574</xdr:colOff>
      <xdr:row>18</xdr:row>
      <xdr:rowOff>9525</xdr:rowOff>
    </xdr:from>
    <xdr:to>
      <xdr:col>3</xdr:col>
      <xdr:colOff>714375</xdr:colOff>
      <xdr:row>20</xdr:row>
      <xdr:rowOff>95250</xdr:rowOff>
    </xdr:to>
    <xdr:sp macro="" textlink="">
      <xdr:nvSpPr>
        <xdr:cNvPr id="8" name="7 Redondear rectángulo de esquina sencilla">
          <a:hlinkClick xmlns:r="http://schemas.openxmlformats.org/officeDocument/2006/relationships" r:id="rId7"/>
        </xdr:cNvPr>
        <xdr:cNvSpPr/>
      </xdr:nvSpPr>
      <xdr:spPr>
        <a:xfrm>
          <a:off x="1552574" y="3552825"/>
          <a:ext cx="1447801" cy="466725"/>
        </a:xfrm>
        <a:prstGeom prst="round1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+mj-lt"/>
            </a:rPr>
            <a:t>PRONÓSTICO SBU - IPC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8</xdr:row>
      <xdr:rowOff>104775</xdr:rowOff>
    </xdr:from>
    <xdr:to>
      <xdr:col>2</xdr:col>
      <xdr:colOff>9525</xdr:colOff>
      <xdr:row>11</xdr:row>
      <xdr:rowOff>66675</xdr:rowOff>
    </xdr:to>
    <xdr:sp macro="" textlink="">
      <xdr:nvSpPr>
        <xdr:cNvPr id="2" name="1 Llamada rectangular redondeada"/>
        <xdr:cNvSpPr/>
      </xdr:nvSpPr>
      <xdr:spPr>
        <a:xfrm>
          <a:off x="676275" y="1638300"/>
          <a:ext cx="857250" cy="533400"/>
        </a:xfrm>
        <a:prstGeom prst="wedgeRoundRectCallou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800" b="1"/>
            <a:t>VARIABLE DEPENDIENTE</a:t>
          </a:r>
        </a:p>
        <a:p>
          <a:pPr algn="ctr"/>
          <a:r>
            <a:rPr lang="es-EC" sz="800" b="1"/>
            <a:t>Y </a:t>
          </a:r>
        </a:p>
      </xdr:txBody>
    </xdr:sp>
    <xdr:clientData/>
  </xdr:twoCellAnchor>
  <xdr:twoCellAnchor>
    <xdr:from>
      <xdr:col>2</xdr:col>
      <xdr:colOff>57149</xdr:colOff>
      <xdr:row>8</xdr:row>
      <xdr:rowOff>123825</xdr:rowOff>
    </xdr:from>
    <xdr:to>
      <xdr:col>3</xdr:col>
      <xdr:colOff>257174</xdr:colOff>
      <xdr:row>11</xdr:row>
      <xdr:rowOff>85725</xdr:rowOff>
    </xdr:to>
    <xdr:sp macro="" textlink="">
      <xdr:nvSpPr>
        <xdr:cNvPr id="3" name="2 Llamada rectangular redondeada"/>
        <xdr:cNvSpPr/>
      </xdr:nvSpPr>
      <xdr:spPr>
        <a:xfrm>
          <a:off x="1581149" y="1657350"/>
          <a:ext cx="962025" cy="533400"/>
        </a:xfrm>
        <a:prstGeom prst="wedgeRoundRectCallou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800" b="1"/>
            <a:t>VARIABLE INDEPENDIENTE </a:t>
          </a:r>
        </a:p>
        <a:p>
          <a:pPr algn="ctr"/>
          <a:r>
            <a:rPr lang="es-EC" sz="800" b="1"/>
            <a:t>X</a:t>
          </a:r>
        </a:p>
      </xdr:txBody>
    </xdr:sp>
    <xdr:clientData/>
  </xdr:twoCellAnchor>
  <xdr:twoCellAnchor editAs="oneCell">
    <xdr:from>
      <xdr:col>7</xdr:col>
      <xdr:colOff>662804</xdr:colOff>
      <xdr:row>1</xdr:row>
      <xdr:rowOff>66675</xdr:rowOff>
    </xdr:from>
    <xdr:to>
      <xdr:col>8</xdr:col>
      <xdr:colOff>428625</xdr:colOff>
      <xdr:row>4</xdr:row>
      <xdr:rowOff>76200</xdr:rowOff>
    </xdr:to>
    <xdr:pic>
      <xdr:nvPicPr>
        <xdr:cNvPr id="4" name="Imagen 1" descr="Resultado de imagen para INI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6804" y="257175"/>
          <a:ext cx="527821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</xdr:row>
      <xdr:rowOff>85725</xdr:rowOff>
    </xdr:from>
    <xdr:to>
      <xdr:col>7</xdr:col>
      <xdr:colOff>596729</xdr:colOff>
      <xdr:row>4</xdr:row>
      <xdr:rowOff>111333</xdr:rowOff>
    </xdr:to>
    <xdr:pic>
      <xdr:nvPicPr>
        <xdr:cNvPr id="5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00" y="276225"/>
          <a:ext cx="596729" cy="606633"/>
        </a:xfrm>
        <a:prstGeom prst="rect">
          <a:avLst/>
        </a:prstGeom>
      </xdr:spPr>
    </xdr:pic>
    <xdr:clientData/>
  </xdr:twoCellAnchor>
  <xdr:twoCellAnchor editAs="oneCell">
    <xdr:from>
      <xdr:col>8</xdr:col>
      <xdr:colOff>582882</xdr:colOff>
      <xdr:row>1</xdr:row>
      <xdr:rowOff>57150</xdr:rowOff>
    </xdr:from>
    <xdr:to>
      <xdr:col>9</xdr:col>
      <xdr:colOff>400050</xdr:colOff>
      <xdr:row>4</xdr:row>
      <xdr:rowOff>104775</xdr:rowOff>
    </xdr:to>
    <xdr:pic>
      <xdr:nvPicPr>
        <xdr:cNvPr id="6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6678882" y="247650"/>
          <a:ext cx="579168" cy="628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367529</xdr:colOff>
      <xdr:row>1</xdr:row>
      <xdr:rowOff>9525</xdr:rowOff>
    </xdr:from>
    <xdr:to>
      <xdr:col>9</xdr:col>
      <xdr:colOff>133350</xdr:colOff>
      <xdr:row>4</xdr:row>
      <xdr:rowOff>9525</xdr:rowOff>
    </xdr:to>
    <xdr:pic>
      <xdr:nvPicPr>
        <xdr:cNvPr id="2" name="Imagen 1" descr="Resultado de imagen para INI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0654" y="200025"/>
          <a:ext cx="527821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466725</xdr:colOff>
      <xdr:row>1</xdr:row>
      <xdr:rowOff>28575</xdr:rowOff>
    </xdr:from>
    <xdr:to>
      <xdr:col>8</xdr:col>
      <xdr:colOff>301454</xdr:colOff>
      <xdr:row>4</xdr:row>
      <xdr:rowOff>44658</xdr:rowOff>
    </xdr:to>
    <xdr:pic>
      <xdr:nvPicPr>
        <xdr:cNvPr id="3" name="Imagen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57850" y="219075"/>
          <a:ext cx="596729" cy="606633"/>
        </a:xfrm>
        <a:prstGeom prst="rect">
          <a:avLst/>
        </a:prstGeom>
      </xdr:spPr>
    </xdr:pic>
    <xdr:clientData/>
  </xdr:twoCellAnchor>
  <xdr:twoCellAnchor editAs="oneCell">
    <xdr:from>
      <xdr:col>9</xdr:col>
      <xdr:colOff>287607</xdr:colOff>
      <xdr:row>1</xdr:row>
      <xdr:rowOff>0</xdr:rowOff>
    </xdr:from>
    <xdr:to>
      <xdr:col>10</xdr:col>
      <xdr:colOff>104775</xdr:colOff>
      <xdr:row>4</xdr:row>
      <xdr:rowOff>38100</xdr:rowOff>
    </xdr:to>
    <xdr:pic>
      <xdr:nvPicPr>
        <xdr:cNvPr id="4" name="Imagen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7002732" y="190500"/>
          <a:ext cx="579168" cy="628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739004</xdr:colOff>
      <xdr:row>2</xdr:row>
      <xdr:rowOff>152400</xdr:rowOff>
    </xdr:from>
    <xdr:to>
      <xdr:col>12</xdr:col>
      <xdr:colOff>504825</xdr:colOff>
      <xdr:row>5</xdr:row>
      <xdr:rowOff>171450</xdr:rowOff>
    </xdr:to>
    <xdr:pic>
      <xdr:nvPicPr>
        <xdr:cNvPr id="2" name="Imagen 1" descr="Resultado de imagen para INI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7654" y="533400"/>
          <a:ext cx="527821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76200</xdr:colOff>
      <xdr:row>2</xdr:row>
      <xdr:rowOff>152400</xdr:rowOff>
    </xdr:from>
    <xdr:to>
      <xdr:col>11</xdr:col>
      <xdr:colOff>672929</xdr:colOff>
      <xdr:row>5</xdr:row>
      <xdr:rowOff>187533</xdr:rowOff>
    </xdr:to>
    <xdr:pic>
      <xdr:nvPicPr>
        <xdr:cNvPr id="3" name="Imagen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24850" y="533400"/>
          <a:ext cx="596729" cy="606633"/>
        </a:xfrm>
        <a:prstGeom prst="rect">
          <a:avLst/>
        </a:prstGeom>
      </xdr:spPr>
    </xdr:pic>
    <xdr:clientData/>
  </xdr:twoCellAnchor>
  <xdr:twoCellAnchor editAs="oneCell">
    <xdr:from>
      <xdr:col>12</xdr:col>
      <xdr:colOff>659082</xdr:colOff>
      <xdr:row>2</xdr:row>
      <xdr:rowOff>152400</xdr:rowOff>
    </xdr:from>
    <xdr:to>
      <xdr:col>13</xdr:col>
      <xdr:colOff>476250</xdr:colOff>
      <xdr:row>6</xdr:row>
      <xdr:rowOff>19050</xdr:rowOff>
    </xdr:to>
    <xdr:pic>
      <xdr:nvPicPr>
        <xdr:cNvPr id="4" name="Imagen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9669732" y="533400"/>
          <a:ext cx="579168" cy="628650"/>
        </a:xfrm>
        <a:prstGeom prst="rect">
          <a:avLst/>
        </a:prstGeom>
      </xdr:spPr>
    </xdr:pic>
    <xdr:clientData/>
  </xdr:twoCellAnchor>
  <xdr:absoluteAnchor>
    <xdr:pos x="386443" y="545647"/>
    <xdr:ext cx="7581900" cy="5269912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662804</xdr:colOff>
      <xdr:row>2</xdr:row>
      <xdr:rowOff>9525</xdr:rowOff>
    </xdr:from>
    <xdr:to>
      <xdr:col>7</xdr:col>
      <xdr:colOff>133350</xdr:colOff>
      <xdr:row>4</xdr:row>
      <xdr:rowOff>180975</xdr:rowOff>
    </xdr:to>
    <xdr:pic>
      <xdr:nvPicPr>
        <xdr:cNvPr id="2" name="Imagen 1" descr="Resultado de imagen para INI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5604" y="342900"/>
          <a:ext cx="527821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</xdr:row>
      <xdr:rowOff>28575</xdr:rowOff>
    </xdr:from>
    <xdr:to>
      <xdr:col>6</xdr:col>
      <xdr:colOff>596729</xdr:colOff>
      <xdr:row>5</xdr:row>
      <xdr:rowOff>25608</xdr:rowOff>
    </xdr:to>
    <xdr:pic>
      <xdr:nvPicPr>
        <xdr:cNvPr id="3" name="Imagen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62800" y="361950"/>
          <a:ext cx="596729" cy="606633"/>
        </a:xfrm>
        <a:prstGeom prst="rect">
          <a:avLst/>
        </a:prstGeom>
      </xdr:spPr>
    </xdr:pic>
    <xdr:clientData/>
  </xdr:twoCellAnchor>
  <xdr:twoCellAnchor editAs="oneCell">
    <xdr:from>
      <xdr:col>7</xdr:col>
      <xdr:colOff>287607</xdr:colOff>
      <xdr:row>2</xdr:row>
      <xdr:rowOff>0</xdr:rowOff>
    </xdr:from>
    <xdr:to>
      <xdr:col>8</xdr:col>
      <xdr:colOff>104775</xdr:colOff>
      <xdr:row>5</xdr:row>
      <xdr:rowOff>19050</xdr:rowOff>
    </xdr:to>
    <xdr:pic>
      <xdr:nvPicPr>
        <xdr:cNvPr id="4" name="Imagen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8507682" y="333375"/>
          <a:ext cx="579168" cy="6286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177029</xdr:colOff>
      <xdr:row>0</xdr:row>
      <xdr:rowOff>76200</xdr:rowOff>
    </xdr:from>
    <xdr:to>
      <xdr:col>12</xdr:col>
      <xdr:colOff>142875</xdr:colOff>
      <xdr:row>3</xdr:row>
      <xdr:rowOff>57150</xdr:rowOff>
    </xdr:to>
    <xdr:pic>
      <xdr:nvPicPr>
        <xdr:cNvPr id="2" name="Imagen 1" descr="Resultado de imagen para INI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9904" y="76200"/>
          <a:ext cx="527821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95250</xdr:rowOff>
    </xdr:from>
    <xdr:to>
      <xdr:col>11</xdr:col>
      <xdr:colOff>110954</xdr:colOff>
      <xdr:row>3</xdr:row>
      <xdr:rowOff>92283</xdr:rowOff>
    </xdr:to>
    <xdr:pic>
      <xdr:nvPicPr>
        <xdr:cNvPr id="3" name="Imagen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77100" y="95250"/>
          <a:ext cx="596729" cy="606633"/>
        </a:xfrm>
        <a:prstGeom prst="rect">
          <a:avLst/>
        </a:prstGeom>
      </xdr:spPr>
    </xdr:pic>
    <xdr:clientData/>
  </xdr:twoCellAnchor>
  <xdr:twoCellAnchor editAs="oneCell">
    <xdr:from>
      <xdr:col>12</xdr:col>
      <xdr:colOff>297132</xdr:colOff>
      <xdr:row>0</xdr:row>
      <xdr:rowOff>66675</xdr:rowOff>
    </xdr:from>
    <xdr:to>
      <xdr:col>14</xdr:col>
      <xdr:colOff>57150</xdr:colOff>
      <xdr:row>3</xdr:row>
      <xdr:rowOff>85725</xdr:rowOff>
    </xdr:to>
    <xdr:pic>
      <xdr:nvPicPr>
        <xdr:cNvPr id="4" name="Imagen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8621982" y="66675"/>
          <a:ext cx="579168" cy="6286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662804</xdr:colOff>
      <xdr:row>2</xdr:row>
      <xdr:rowOff>0</xdr:rowOff>
    </xdr:from>
    <xdr:to>
      <xdr:col>6</xdr:col>
      <xdr:colOff>428625</xdr:colOff>
      <xdr:row>5</xdr:row>
      <xdr:rowOff>19050</xdr:rowOff>
    </xdr:to>
    <xdr:pic>
      <xdr:nvPicPr>
        <xdr:cNvPr id="2" name="Imagen 1" descr="Resultado de imagen para INI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129" y="381000"/>
          <a:ext cx="527821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</xdr:row>
      <xdr:rowOff>19050</xdr:rowOff>
    </xdr:from>
    <xdr:to>
      <xdr:col>5</xdr:col>
      <xdr:colOff>596729</xdr:colOff>
      <xdr:row>5</xdr:row>
      <xdr:rowOff>54183</xdr:rowOff>
    </xdr:to>
    <xdr:pic>
      <xdr:nvPicPr>
        <xdr:cNvPr id="3" name="Imagen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1325" y="400050"/>
          <a:ext cx="596729" cy="606633"/>
        </a:xfrm>
        <a:prstGeom prst="rect">
          <a:avLst/>
        </a:prstGeom>
      </xdr:spPr>
    </xdr:pic>
    <xdr:clientData/>
  </xdr:twoCellAnchor>
  <xdr:twoCellAnchor editAs="oneCell">
    <xdr:from>
      <xdr:col>6</xdr:col>
      <xdr:colOff>600075</xdr:colOff>
      <xdr:row>2</xdr:row>
      <xdr:rowOff>0</xdr:rowOff>
    </xdr:from>
    <xdr:to>
      <xdr:col>7</xdr:col>
      <xdr:colOff>417243</xdr:colOff>
      <xdr:row>5</xdr:row>
      <xdr:rowOff>57150</xdr:rowOff>
    </xdr:to>
    <xdr:pic>
      <xdr:nvPicPr>
        <xdr:cNvPr id="4" name="Imagen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4343400" y="381000"/>
          <a:ext cx="579168" cy="6286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662804</xdr:colOff>
      <xdr:row>1</xdr:row>
      <xdr:rowOff>0</xdr:rowOff>
    </xdr:from>
    <xdr:to>
      <xdr:col>5</xdr:col>
      <xdr:colOff>428625</xdr:colOff>
      <xdr:row>3</xdr:row>
      <xdr:rowOff>171450</xdr:rowOff>
    </xdr:to>
    <xdr:pic>
      <xdr:nvPicPr>
        <xdr:cNvPr id="2" name="Imagen 1" descr="Resultado de imagen para INI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7679" y="190500"/>
          <a:ext cx="527821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</xdr:row>
      <xdr:rowOff>19050</xdr:rowOff>
    </xdr:from>
    <xdr:to>
      <xdr:col>4</xdr:col>
      <xdr:colOff>596729</xdr:colOff>
      <xdr:row>4</xdr:row>
      <xdr:rowOff>16083</xdr:rowOff>
    </xdr:to>
    <xdr:pic>
      <xdr:nvPicPr>
        <xdr:cNvPr id="3" name="Imagen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14875" y="209550"/>
          <a:ext cx="596729" cy="606633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0</xdr:row>
      <xdr:rowOff>152400</xdr:rowOff>
    </xdr:from>
    <xdr:to>
      <xdr:col>6</xdr:col>
      <xdr:colOff>321993</xdr:colOff>
      <xdr:row>3</xdr:row>
      <xdr:rowOff>171450</xdr:rowOff>
    </xdr:to>
    <xdr:pic>
      <xdr:nvPicPr>
        <xdr:cNvPr id="4" name="Imagen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5981700" y="152400"/>
          <a:ext cx="579168" cy="6286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177029</xdr:colOff>
      <xdr:row>1</xdr:row>
      <xdr:rowOff>0</xdr:rowOff>
    </xdr:from>
    <xdr:to>
      <xdr:col>7</xdr:col>
      <xdr:colOff>704850</xdr:colOff>
      <xdr:row>3</xdr:row>
      <xdr:rowOff>171450</xdr:rowOff>
    </xdr:to>
    <xdr:pic>
      <xdr:nvPicPr>
        <xdr:cNvPr id="2" name="Imagen 1" descr="Resultado de imagen para INI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1029" y="190500"/>
          <a:ext cx="527821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276225</xdr:colOff>
      <xdr:row>1</xdr:row>
      <xdr:rowOff>19050</xdr:rowOff>
    </xdr:from>
    <xdr:to>
      <xdr:col>7</xdr:col>
      <xdr:colOff>110954</xdr:colOff>
      <xdr:row>4</xdr:row>
      <xdr:rowOff>16083</xdr:rowOff>
    </xdr:to>
    <xdr:pic>
      <xdr:nvPicPr>
        <xdr:cNvPr id="3" name="Imagen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48225" y="209550"/>
          <a:ext cx="596729" cy="606633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1</xdr:row>
      <xdr:rowOff>0</xdr:rowOff>
    </xdr:from>
    <xdr:to>
      <xdr:col>8</xdr:col>
      <xdr:colOff>693468</xdr:colOff>
      <xdr:row>4</xdr:row>
      <xdr:rowOff>19050</xdr:rowOff>
    </xdr:to>
    <xdr:pic>
      <xdr:nvPicPr>
        <xdr:cNvPr id="5" name="Imagen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6210300" y="190500"/>
          <a:ext cx="579168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4"/>
  <sheetViews>
    <sheetView tabSelected="1" zoomScale="75" zoomScaleNormal="75" workbookViewId="0">
      <selection activeCell="F26" sqref="F26"/>
    </sheetView>
  </sheetViews>
  <sheetFormatPr baseColWidth="10" defaultRowHeight="15" x14ac:dyDescent="0.25"/>
  <cols>
    <col min="1" max="1" width="3.28515625" style="1" customWidth="1"/>
    <col min="2" max="11" width="11.42578125" style="1"/>
    <col min="12" max="12" width="3.28515625" style="1" customWidth="1"/>
    <col min="13" max="16384" width="11.42578125" style="1"/>
  </cols>
  <sheetData>
    <row r="1" spans="1:1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L2" s="2"/>
    </row>
    <row r="3" spans="1:12" x14ac:dyDescent="0.25">
      <c r="A3" s="2"/>
      <c r="L3" s="2"/>
    </row>
    <row r="4" spans="1:12" x14ac:dyDescent="0.25">
      <c r="A4" s="2"/>
      <c r="L4" s="2"/>
    </row>
    <row r="5" spans="1:12" x14ac:dyDescent="0.25">
      <c r="A5" s="2"/>
      <c r="L5" s="2"/>
    </row>
    <row r="6" spans="1:12" x14ac:dyDescent="0.25">
      <c r="A6" s="2"/>
      <c r="L6" s="2"/>
    </row>
    <row r="7" spans="1:12" x14ac:dyDescent="0.25">
      <c r="A7" s="2"/>
      <c r="L7" s="2"/>
    </row>
    <row r="8" spans="1:12" x14ac:dyDescent="0.25">
      <c r="A8" s="2"/>
      <c r="L8" s="2"/>
    </row>
    <row r="9" spans="1:12" x14ac:dyDescent="0.25">
      <c r="A9" s="2"/>
      <c r="B9" s="86" t="s">
        <v>35</v>
      </c>
      <c r="C9" s="86"/>
      <c r="D9" s="86"/>
      <c r="E9" s="86"/>
      <c r="F9" s="86"/>
      <c r="G9" s="86"/>
      <c r="H9" s="86"/>
      <c r="I9" s="86"/>
      <c r="J9" s="86"/>
      <c r="K9" s="86"/>
      <c r="L9" s="2"/>
    </row>
    <row r="10" spans="1:12" x14ac:dyDescent="0.25">
      <c r="A10" s="2"/>
      <c r="B10" s="88" t="s">
        <v>36</v>
      </c>
      <c r="C10" s="88"/>
      <c r="D10" s="88"/>
      <c r="E10" s="88"/>
      <c r="F10" s="88"/>
      <c r="G10" s="88"/>
      <c r="H10" s="88"/>
      <c r="I10" s="88"/>
      <c r="J10" s="88"/>
      <c r="K10" s="88"/>
      <c r="L10" s="2"/>
    </row>
    <row r="11" spans="1:12" x14ac:dyDescent="0.25">
      <c r="A11" s="2"/>
      <c r="L11" s="2"/>
    </row>
    <row r="12" spans="1:12" x14ac:dyDescent="0.25">
      <c r="A12" s="2"/>
      <c r="L12" s="2"/>
    </row>
    <row r="13" spans="1:12" x14ac:dyDescent="0.25">
      <c r="A13" s="2"/>
      <c r="L13" s="2"/>
    </row>
    <row r="14" spans="1:12" x14ac:dyDescent="0.25">
      <c r="A14" s="2"/>
      <c r="B14" s="86" t="s">
        <v>37</v>
      </c>
      <c r="C14" s="86"/>
      <c r="D14" s="86"/>
      <c r="E14" s="86"/>
      <c r="F14" s="86"/>
      <c r="G14" s="86"/>
      <c r="H14" s="86"/>
      <c r="I14" s="86"/>
      <c r="J14" s="86"/>
      <c r="K14" s="86"/>
      <c r="L14" s="2"/>
    </row>
    <row r="15" spans="1:12" x14ac:dyDescent="0.25">
      <c r="A15" s="2"/>
      <c r="B15" s="85" t="s">
        <v>38</v>
      </c>
      <c r="C15" s="85"/>
      <c r="D15" s="85"/>
      <c r="E15" s="85"/>
      <c r="F15" s="85"/>
      <c r="G15" s="85"/>
      <c r="H15" s="85"/>
      <c r="I15" s="85"/>
      <c r="J15" s="85"/>
      <c r="K15" s="85"/>
      <c r="L15" s="2"/>
    </row>
    <row r="16" spans="1:12" x14ac:dyDescent="0.25">
      <c r="A16" s="2"/>
      <c r="L16" s="2"/>
    </row>
    <row r="17" spans="1:12" x14ac:dyDescent="0.25">
      <c r="A17" s="2"/>
      <c r="L17" s="2"/>
    </row>
    <row r="18" spans="1:12" ht="30.75" x14ac:dyDescent="0.45">
      <c r="A18" s="2"/>
      <c r="B18" s="87" t="s">
        <v>39</v>
      </c>
      <c r="C18" s="87"/>
      <c r="D18" s="87"/>
      <c r="E18" s="87"/>
      <c r="F18" s="87"/>
      <c r="G18" s="87"/>
      <c r="H18" s="87"/>
      <c r="I18" s="87"/>
      <c r="J18" s="87"/>
      <c r="K18" s="87"/>
      <c r="L18" s="2"/>
    </row>
    <row r="19" spans="1:12" x14ac:dyDescent="0.25">
      <c r="A19" s="2"/>
      <c r="L19" s="2"/>
    </row>
    <row r="20" spans="1:12" x14ac:dyDescent="0.25">
      <c r="A20" s="2"/>
      <c r="L20" s="2"/>
    </row>
    <row r="21" spans="1:12" x14ac:dyDescent="0.25">
      <c r="A21" s="2"/>
      <c r="L21" s="2"/>
    </row>
    <row r="22" spans="1:12" x14ac:dyDescent="0.25">
      <c r="A22" s="2"/>
      <c r="L22" s="2"/>
    </row>
    <row r="23" spans="1:12" x14ac:dyDescent="0.25">
      <c r="A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5">
    <mergeCell ref="B9:K9"/>
    <mergeCell ref="B10:K10"/>
    <mergeCell ref="B14:K14"/>
    <mergeCell ref="B15:K15"/>
    <mergeCell ref="B18:K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B2:G24"/>
  <sheetViews>
    <sheetView workbookViewId="0"/>
  </sheetViews>
  <sheetFormatPr baseColWidth="10" defaultRowHeight="15" x14ac:dyDescent="0.25"/>
  <cols>
    <col min="1" max="16384" width="11.42578125" style="1"/>
  </cols>
  <sheetData>
    <row r="2" spans="2:7" ht="15.75" thickBot="1" x14ac:dyDescent="0.3"/>
    <row r="3" spans="2:7" ht="23.25" thickBot="1" x14ac:dyDescent="0.5">
      <c r="C3" s="89" t="s">
        <v>75</v>
      </c>
      <c r="D3" s="90"/>
      <c r="E3" s="57"/>
      <c r="F3" s="57"/>
      <c r="G3" s="57"/>
    </row>
    <row r="4" spans="2:7" x14ac:dyDescent="0.25">
      <c r="B4" s="59"/>
      <c r="D4" s="58"/>
    </row>
    <row r="5" spans="2:7" x14ac:dyDescent="0.25">
      <c r="B5" s="59"/>
      <c r="D5" s="59"/>
    </row>
    <row r="6" spans="2:7" x14ac:dyDescent="0.25">
      <c r="B6" s="59"/>
      <c r="D6" s="59"/>
    </row>
    <row r="7" spans="2:7" x14ac:dyDescent="0.25">
      <c r="B7" s="59"/>
      <c r="D7" s="59"/>
    </row>
    <row r="8" spans="2:7" x14ac:dyDescent="0.25">
      <c r="B8" s="59"/>
      <c r="D8" s="59"/>
    </row>
    <row r="9" spans="2:7" x14ac:dyDescent="0.25">
      <c r="B9" s="59"/>
      <c r="D9" s="59"/>
    </row>
    <row r="10" spans="2:7" x14ac:dyDescent="0.25">
      <c r="B10" s="59"/>
      <c r="D10" s="59"/>
    </row>
    <row r="11" spans="2:7" x14ac:dyDescent="0.25">
      <c r="B11" s="59"/>
      <c r="D11" s="59"/>
    </row>
    <row r="12" spans="2:7" x14ac:dyDescent="0.25">
      <c r="B12" s="59"/>
      <c r="D12" s="59"/>
    </row>
    <row r="13" spans="2:7" x14ac:dyDescent="0.25">
      <c r="B13" s="59"/>
      <c r="D13" s="59"/>
    </row>
    <row r="14" spans="2:7" x14ac:dyDescent="0.25">
      <c r="B14" s="59"/>
      <c r="D14" s="59"/>
    </row>
    <row r="15" spans="2:7" x14ac:dyDescent="0.25">
      <c r="B15" s="59"/>
      <c r="D15" s="59"/>
    </row>
    <row r="16" spans="2:7" x14ac:dyDescent="0.25">
      <c r="B16" s="59"/>
      <c r="D16" s="59"/>
    </row>
    <row r="17" spans="2:4" x14ac:dyDescent="0.25">
      <c r="B17" s="59"/>
      <c r="D17" s="59"/>
    </row>
    <row r="18" spans="2:4" x14ac:dyDescent="0.25">
      <c r="B18" s="59"/>
      <c r="D18" s="59"/>
    </row>
    <row r="19" spans="2:4" x14ac:dyDescent="0.25">
      <c r="B19" s="59"/>
      <c r="D19" s="59"/>
    </row>
    <row r="20" spans="2:4" x14ac:dyDescent="0.25">
      <c r="B20" s="59"/>
      <c r="D20" s="59"/>
    </row>
    <row r="21" spans="2:4" x14ac:dyDescent="0.25">
      <c r="B21" s="59"/>
      <c r="D21" s="59"/>
    </row>
    <row r="22" spans="2:4" x14ac:dyDescent="0.25">
      <c r="B22" s="59"/>
      <c r="D22" s="59"/>
    </row>
    <row r="23" spans="2:4" x14ac:dyDescent="0.25">
      <c r="B23" s="59"/>
      <c r="D23" s="59"/>
    </row>
    <row r="24" spans="2:4" ht="15.75" thickBot="1" x14ac:dyDescent="0.3">
      <c r="B24" s="59"/>
      <c r="C24" s="60"/>
      <c r="D24" s="61"/>
    </row>
  </sheetData>
  <mergeCells count="1">
    <mergeCell ref="C3:D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E18"/>
  <sheetViews>
    <sheetView workbookViewId="0"/>
  </sheetViews>
  <sheetFormatPr baseColWidth="10" defaultRowHeight="15" x14ac:dyDescent="0.25"/>
  <cols>
    <col min="1" max="16384" width="11.42578125" style="1"/>
  </cols>
  <sheetData>
    <row r="2" spans="2:5" ht="15.75" x14ac:dyDescent="0.25">
      <c r="B2" s="7" t="s">
        <v>24</v>
      </c>
      <c r="C2" s="8" t="s">
        <v>25</v>
      </c>
      <c r="D2" s="8"/>
      <c r="E2" s="8"/>
    </row>
    <row r="4" spans="2:5" x14ac:dyDescent="0.25">
      <c r="B4" s="91" t="s">
        <v>33</v>
      </c>
      <c r="C4" s="91"/>
      <c r="D4" s="91"/>
      <c r="E4" s="91"/>
    </row>
    <row r="6" spans="2:5" x14ac:dyDescent="0.25">
      <c r="B6" s="1" t="s">
        <v>31</v>
      </c>
    </row>
    <row r="7" spans="2:5" x14ac:dyDescent="0.25">
      <c r="B7" s="1" t="s">
        <v>32</v>
      </c>
    </row>
    <row r="13" spans="2:5" x14ac:dyDescent="0.25">
      <c r="B13" s="12" t="s">
        <v>34</v>
      </c>
      <c r="C13" s="12"/>
    </row>
    <row r="15" spans="2:5" x14ac:dyDescent="0.25">
      <c r="B15" s="1" t="s">
        <v>42</v>
      </c>
    </row>
    <row r="16" spans="2:5" x14ac:dyDescent="0.25">
      <c r="B16" s="1" t="s">
        <v>40</v>
      </c>
    </row>
    <row r="17" spans="2:2" x14ac:dyDescent="0.25">
      <c r="B17" s="1" t="s">
        <v>41</v>
      </c>
    </row>
    <row r="18" spans="2:2" x14ac:dyDescent="0.25">
      <c r="B18" s="1" t="s">
        <v>43</v>
      </c>
    </row>
  </sheetData>
  <mergeCells count="1">
    <mergeCell ref="B4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B1:K59"/>
  <sheetViews>
    <sheetView workbookViewId="0">
      <selection activeCell="I13" sqref="I13"/>
    </sheetView>
  </sheetViews>
  <sheetFormatPr baseColWidth="10" defaultRowHeight="15" x14ac:dyDescent="0.25"/>
  <cols>
    <col min="1" max="1" width="10.42578125" style="1" customWidth="1"/>
    <col min="2" max="2" width="10.28515625" style="1" customWidth="1"/>
    <col min="3" max="16384" width="11.42578125" style="1"/>
  </cols>
  <sheetData>
    <row r="1" spans="2:11" x14ac:dyDescent="0.25">
      <c r="C1" s="13"/>
      <c r="D1" s="13"/>
      <c r="E1" s="13"/>
    </row>
    <row r="2" spans="2:11" ht="15.75" x14ac:dyDescent="0.25">
      <c r="B2" s="7" t="s">
        <v>44</v>
      </c>
      <c r="C2" s="8" t="s">
        <v>50</v>
      </c>
      <c r="D2" s="11"/>
      <c r="E2" s="11"/>
    </row>
    <row r="4" spans="2:11" ht="15.75" x14ac:dyDescent="0.25">
      <c r="B4" s="5"/>
      <c r="C4" s="6"/>
    </row>
    <row r="5" spans="2:11" ht="15.75" x14ac:dyDescent="0.25">
      <c r="B5" s="94" t="s">
        <v>46</v>
      </c>
      <c r="C5" s="94"/>
      <c r="D5" s="94"/>
      <c r="E5" s="94"/>
    </row>
    <row r="7" spans="2:11" x14ac:dyDescent="0.25">
      <c r="C7" s="16" t="s">
        <v>0</v>
      </c>
      <c r="D7" s="16" t="s">
        <v>26</v>
      </c>
      <c r="E7" s="16" t="s">
        <v>61</v>
      </c>
      <c r="H7" s="93" t="s">
        <v>45</v>
      </c>
      <c r="I7" s="93"/>
      <c r="J7" s="93"/>
      <c r="K7" s="93"/>
    </row>
    <row r="8" spans="2:11" ht="15.75" x14ac:dyDescent="0.25">
      <c r="B8" s="18">
        <v>1</v>
      </c>
      <c r="C8" s="19">
        <v>41275</v>
      </c>
      <c r="D8" s="14">
        <v>142.34316643050769</v>
      </c>
      <c r="E8" s="15">
        <v>318</v>
      </c>
      <c r="H8" s="92" t="s">
        <v>71</v>
      </c>
      <c r="I8" s="92"/>
      <c r="J8" s="92"/>
      <c r="K8" s="92"/>
    </row>
    <row r="9" spans="2:11" ht="15.75" x14ac:dyDescent="0.25">
      <c r="B9" s="18">
        <v>2</v>
      </c>
      <c r="C9" s="19">
        <v>41306</v>
      </c>
      <c r="D9" s="14">
        <v>142.6060661088859</v>
      </c>
      <c r="E9" s="15">
        <v>318</v>
      </c>
    </row>
    <row r="10" spans="2:11" ht="15.75" x14ac:dyDescent="0.25">
      <c r="B10" s="18">
        <v>3</v>
      </c>
      <c r="C10" s="19">
        <v>41334</v>
      </c>
      <c r="D10" s="14">
        <v>143.23122895603399</v>
      </c>
      <c r="E10" s="15">
        <v>318</v>
      </c>
    </row>
    <row r="11" spans="2:11" ht="15.75" x14ac:dyDescent="0.25">
      <c r="B11" s="18">
        <v>4</v>
      </c>
      <c r="C11" s="19">
        <v>41365</v>
      </c>
      <c r="D11" s="14">
        <v>143.4876220629186</v>
      </c>
      <c r="E11" s="15">
        <v>318</v>
      </c>
    </row>
    <row r="12" spans="2:11" ht="15.75" x14ac:dyDescent="0.25">
      <c r="B12" s="18">
        <v>5</v>
      </c>
      <c r="C12" s="19">
        <v>41395</v>
      </c>
      <c r="D12" s="14">
        <v>143.17496495920011</v>
      </c>
      <c r="E12" s="15">
        <v>318</v>
      </c>
    </row>
    <row r="13" spans="2:11" ht="15.75" x14ac:dyDescent="0.25">
      <c r="B13" s="18">
        <v>6</v>
      </c>
      <c r="C13" s="19">
        <v>41426</v>
      </c>
      <c r="D13" s="14">
        <v>142.96766212303569</v>
      </c>
      <c r="E13" s="15">
        <v>318</v>
      </c>
    </row>
    <row r="14" spans="2:11" ht="15.75" x14ac:dyDescent="0.25">
      <c r="B14" s="18">
        <v>7</v>
      </c>
      <c r="C14" s="19">
        <v>41456</v>
      </c>
      <c r="D14" s="14">
        <v>142.94098387922611</v>
      </c>
      <c r="E14" s="15">
        <v>318</v>
      </c>
    </row>
    <row r="15" spans="2:11" ht="15.75" x14ac:dyDescent="0.25">
      <c r="B15" s="18">
        <v>8</v>
      </c>
      <c r="C15" s="19">
        <v>41487</v>
      </c>
      <c r="D15" s="14">
        <v>143.18911648286789</v>
      </c>
      <c r="E15" s="15">
        <v>318</v>
      </c>
    </row>
    <row r="16" spans="2:11" ht="15.75" x14ac:dyDescent="0.25">
      <c r="B16" s="18">
        <v>9</v>
      </c>
      <c r="C16" s="19">
        <v>41518</v>
      </c>
      <c r="D16" s="14">
        <v>144.00225983965581</v>
      </c>
      <c r="E16" s="15">
        <v>318</v>
      </c>
    </row>
    <row r="17" spans="2:5" ht="15.75" x14ac:dyDescent="0.25">
      <c r="B17" s="18">
        <v>10</v>
      </c>
      <c r="C17" s="19">
        <v>41548</v>
      </c>
      <c r="D17" s="14">
        <v>144.5901809222066</v>
      </c>
      <c r="E17" s="15">
        <v>318</v>
      </c>
    </row>
    <row r="18" spans="2:5" ht="15.75" x14ac:dyDescent="0.25">
      <c r="B18" s="18">
        <v>11</v>
      </c>
      <c r="C18" s="19">
        <v>41579</v>
      </c>
      <c r="D18" s="14">
        <v>145.16013897001309</v>
      </c>
      <c r="E18" s="15">
        <v>318</v>
      </c>
    </row>
    <row r="19" spans="2:5" ht="15.75" x14ac:dyDescent="0.25">
      <c r="B19" s="18">
        <v>12</v>
      </c>
      <c r="C19" s="19">
        <v>41609</v>
      </c>
      <c r="D19" s="14">
        <v>145.45553496850539</v>
      </c>
      <c r="E19" s="15">
        <v>318</v>
      </c>
    </row>
    <row r="20" spans="2:5" ht="15.75" x14ac:dyDescent="0.25">
      <c r="B20" s="18">
        <v>13</v>
      </c>
      <c r="C20" s="19">
        <v>41640</v>
      </c>
      <c r="D20" s="14">
        <v>146.5053015596701</v>
      </c>
      <c r="E20" s="15">
        <v>340</v>
      </c>
    </row>
    <row r="21" spans="2:5" ht="15.75" x14ac:dyDescent="0.25">
      <c r="B21" s="18">
        <v>14</v>
      </c>
      <c r="C21" s="19">
        <v>41671</v>
      </c>
      <c r="D21" s="14">
        <v>146.66631613752</v>
      </c>
      <c r="E21" s="15">
        <v>340</v>
      </c>
    </row>
    <row r="22" spans="2:5" ht="15.75" x14ac:dyDescent="0.25">
      <c r="B22" s="18">
        <v>15</v>
      </c>
      <c r="C22" s="19">
        <v>41699</v>
      </c>
      <c r="D22" s="14">
        <v>147.6875274449981</v>
      </c>
      <c r="E22" s="15">
        <v>340</v>
      </c>
    </row>
    <row r="23" spans="2:5" ht="15.75" x14ac:dyDescent="0.25">
      <c r="B23" s="18">
        <v>16</v>
      </c>
      <c r="C23" s="19">
        <v>41730</v>
      </c>
      <c r="D23" s="14">
        <v>148.12390849304151</v>
      </c>
      <c r="E23" s="15">
        <v>340</v>
      </c>
    </row>
    <row r="24" spans="2:5" ht="15.75" x14ac:dyDescent="0.25">
      <c r="B24" s="18">
        <v>17</v>
      </c>
      <c r="C24" s="19">
        <v>41760</v>
      </c>
      <c r="D24" s="14">
        <v>148.06299401109271</v>
      </c>
      <c r="E24" s="15">
        <v>340</v>
      </c>
    </row>
    <row r="25" spans="2:5" ht="15.75" x14ac:dyDescent="0.25">
      <c r="B25" s="18">
        <v>18</v>
      </c>
      <c r="C25" s="19">
        <v>41791</v>
      </c>
      <c r="D25" s="14">
        <v>148.21707008327169</v>
      </c>
      <c r="E25" s="15">
        <v>340</v>
      </c>
    </row>
    <row r="26" spans="2:5" ht="15.75" x14ac:dyDescent="0.25">
      <c r="B26" s="18">
        <v>19</v>
      </c>
      <c r="C26" s="19">
        <v>41821</v>
      </c>
      <c r="D26" s="14">
        <v>148.81492958563601</v>
      </c>
      <c r="E26" s="15">
        <v>340</v>
      </c>
    </row>
    <row r="27" spans="2:5" ht="15.75" x14ac:dyDescent="0.25">
      <c r="B27" s="18">
        <v>20</v>
      </c>
      <c r="C27" s="19">
        <v>41852</v>
      </c>
      <c r="D27" s="14">
        <v>149.12658636352111</v>
      </c>
      <c r="E27" s="15">
        <v>340</v>
      </c>
    </row>
    <row r="28" spans="2:5" ht="15.75" x14ac:dyDescent="0.25">
      <c r="B28" s="18">
        <v>21</v>
      </c>
      <c r="C28" s="19">
        <v>41883</v>
      </c>
      <c r="D28" s="14">
        <v>150.04032109445561</v>
      </c>
      <c r="E28" s="15">
        <v>340</v>
      </c>
    </row>
    <row r="29" spans="2:5" ht="15.75" x14ac:dyDescent="0.25">
      <c r="B29" s="18">
        <v>22</v>
      </c>
      <c r="C29" s="19">
        <v>41913</v>
      </c>
      <c r="D29" s="14">
        <v>150.34459974738061</v>
      </c>
      <c r="E29" s="15">
        <v>340</v>
      </c>
    </row>
    <row r="30" spans="2:5" ht="15.75" x14ac:dyDescent="0.25">
      <c r="B30" s="18">
        <v>23</v>
      </c>
      <c r="C30" s="19">
        <v>41944</v>
      </c>
      <c r="D30" s="14">
        <v>150.6170708965835</v>
      </c>
      <c r="E30" s="15">
        <v>340</v>
      </c>
    </row>
    <row r="31" spans="2:5" ht="15.75" x14ac:dyDescent="0.25">
      <c r="B31" s="18">
        <v>24</v>
      </c>
      <c r="C31" s="19">
        <v>41974</v>
      </c>
      <c r="D31" s="14">
        <v>150.78990902032729</v>
      </c>
      <c r="E31" s="15">
        <v>340</v>
      </c>
    </row>
    <row r="32" spans="2:5" ht="15.75" x14ac:dyDescent="0.25">
      <c r="B32" s="18">
        <v>25</v>
      </c>
      <c r="C32" s="19">
        <v>42005</v>
      </c>
      <c r="D32" s="15">
        <v>101.24</v>
      </c>
      <c r="E32" s="15">
        <v>354</v>
      </c>
    </row>
    <row r="33" spans="2:5" ht="15.75" x14ac:dyDescent="0.25">
      <c r="B33" s="18">
        <v>26</v>
      </c>
      <c r="C33" s="19">
        <v>42036</v>
      </c>
      <c r="D33" s="15">
        <v>101.86</v>
      </c>
      <c r="E33" s="15">
        <v>354</v>
      </c>
    </row>
    <row r="34" spans="2:5" ht="15.75" x14ac:dyDescent="0.25">
      <c r="B34" s="18">
        <v>27</v>
      </c>
      <c r="C34" s="19">
        <v>42064</v>
      </c>
      <c r="D34" s="15">
        <v>102.28</v>
      </c>
      <c r="E34" s="15">
        <v>354</v>
      </c>
    </row>
    <row r="35" spans="2:5" ht="15.75" x14ac:dyDescent="0.25">
      <c r="B35" s="18">
        <v>28</v>
      </c>
      <c r="C35" s="19">
        <v>42095</v>
      </c>
      <c r="D35" s="15">
        <v>103.14</v>
      </c>
      <c r="E35" s="15">
        <v>354</v>
      </c>
    </row>
    <row r="36" spans="2:5" ht="15.75" x14ac:dyDescent="0.25">
      <c r="B36" s="18">
        <v>29</v>
      </c>
      <c r="C36" s="19">
        <v>42125</v>
      </c>
      <c r="D36" s="15">
        <v>103.32</v>
      </c>
      <c r="E36" s="15">
        <v>354</v>
      </c>
    </row>
    <row r="37" spans="2:5" ht="15.75" x14ac:dyDescent="0.25">
      <c r="B37" s="18">
        <v>30</v>
      </c>
      <c r="C37" s="19">
        <v>42156</v>
      </c>
      <c r="D37" s="15">
        <v>103.74</v>
      </c>
      <c r="E37" s="15">
        <v>354</v>
      </c>
    </row>
    <row r="38" spans="2:5" ht="15.75" x14ac:dyDescent="0.25">
      <c r="B38" s="18">
        <v>31</v>
      </c>
      <c r="C38" s="19">
        <v>42186</v>
      </c>
      <c r="D38" s="15">
        <v>103.66</v>
      </c>
      <c r="E38" s="15">
        <v>354</v>
      </c>
    </row>
    <row r="39" spans="2:5" ht="15.75" x14ac:dyDescent="0.25">
      <c r="B39" s="18">
        <v>32</v>
      </c>
      <c r="C39" s="19">
        <v>42217</v>
      </c>
      <c r="D39" s="15">
        <v>103.66</v>
      </c>
      <c r="E39" s="15">
        <v>354</v>
      </c>
    </row>
    <row r="40" spans="2:5" ht="15.75" x14ac:dyDescent="0.25">
      <c r="B40" s="18">
        <v>33</v>
      </c>
      <c r="C40" s="19">
        <v>42248</v>
      </c>
      <c r="D40" s="15">
        <v>103.93</v>
      </c>
      <c r="E40" s="15">
        <v>354</v>
      </c>
    </row>
    <row r="41" spans="2:5" ht="15.75" x14ac:dyDescent="0.25">
      <c r="B41" s="18">
        <v>34</v>
      </c>
      <c r="C41" s="19">
        <v>42278</v>
      </c>
      <c r="D41" s="15">
        <v>103.84</v>
      </c>
      <c r="E41" s="15">
        <v>354</v>
      </c>
    </row>
    <row r="42" spans="2:5" ht="15.75" x14ac:dyDescent="0.25">
      <c r="B42" s="18">
        <v>35</v>
      </c>
      <c r="C42" s="19">
        <v>42309</v>
      </c>
      <c r="D42" s="15">
        <v>103.95</v>
      </c>
      <c r="E42" s="15">
        <v>354</v>
      </c>
    </row>
    <row r="43" spans="2:5" ht="15.75" x14ac:dyDescent="0.25">
      <c r="B43" s="18">
        <v>36</v>
      </c>
      <c r="C43" s="19">
        <v>42339</v>
      </c>
      <c r="D43" s="15">
        <v>104.05</v>
      </c>
      <c r="E43" s="15">
        <v>354</v>
      </c>
    </row>
    <row r="44" spans="2:5" ht="15.75" x14ac:dyDescent="0.25">
      <c r="B44" s="18">
        <v>37</v>
      </c>
      <c r="C44" s="19">
        <v>42370</v>
      </c>
      <c r="D44" s="15">
        <v>104.37</v>
      </c>
      <c r="E44" s="15">
        <v>366</v>
      </c>
    </row>
    <row r="45" spans="2:5" ht="15.75" x14ac:dyDescent="0.25">
      <c r="B45" s="18">
        <v>38</v>
      </c>
      <c r="C45" s="19">
        <v>42401</v>
      </c>
      <c r="D45" s="15">
        <v>104.51</v>
      </c>
      <c r="E45" s="15">
        <v>366</v>
      </c>
    </row>
    <row r="46" spans="2:5" ht="15.75" x14ac:dyDescent="0.25">
      <c r="B46" s="18">
        <v>39</v>
      </c>
      <c r="C46" s="19">
        <v>42430</v>
      </c>
      <c r="D46" s="15">
        <v>104.65</v>
      </c>
      <c r="E46" s="15">
        <v>366</v>
      </c>
    </row>
    <row r="47" spans="2:5" ht="15.75" x14ac:dyDescent="0.25">
      <c r="B47" s="18">
        <v>40</v>
      </c>
      <c r="C47" s="19">
        <v>42461</v>
      </c>
      <c r="D47" s="15">
        <v>104.97</v>
      </c>
      <c r="E47" s="15">
        <v>366</v>
      </c>
    </row>
    <row r="48" spans="2:5" ht="15.75" x14ac:dyDescent="0.25">
      <c r="B48" s="18">
        <v>41</v>
      </c>
      <c r="C48" s="19">
        <v>42491</v>
      </c>
      <c r="D48" s="15">
        <v>105.01</v>
      </c>
      <c r="E48" s="15">
        <v>366</v>
      </c>
    </row>
    <row r="49" spans="2:7" ht="15.75" x14ac:dyDescent="0.25">
      <c r="B49" s="18">
        <v>42</v>
      </c>
      <c r="C49" s="19">
        <v>42522</v>
      </c>
      <c r="D49" s="15">
        <v>105.38</v>
      </c>
      <c r="E49" s="15">
        <v>366</v>
      </c>
    </row>
    <row r="50" spans="2:7" ht="15.75" x14ac:dyDescent="0.25">
      <c r="B50" s="18">
        <v>43</v>
      </c>
      <c r="C50" s="19">
        <v>42552</v>
      </c>
      <c r="D50" s="15">
        <v>105.29</v>
      </c>
      <c r="E50" s="15">
        <v>366</v>
      </c>
    </row>
    <row r="51" spans="2:7" ht="15.75" x14ac:dyDescent="0.25">
      <c r="B51" s="18">
        <v>44</v>
      </c>
      <c r="C51" s="19">
        <v>42583</v>
      </c>
      <c r="D51" s="15">
        <v>105.12</v>
      </c>
      <c r="E51" s="15">
        <v>366</v>
      </c>
    </row>
    <row r="52" spans="2:7" ht="15.75" x14ac:dyDescent="0.25">
      <c r="B52" s="18">
        <v>45</v>
      </c>
      <c r="C52" s="19">
        <v>42614</v>
      </c>
      <c r="D52" s="15">
        <v>105.28</v>
      </c>
      <c r="E52" s="15">
        <v>366</v>
      </c>
    </row>
    <row r="53" spans="2:7" ht="15.75" x14ac:dyDescent="0.25">
      <c r="B53" s="18">
        <v>46</v>
      </c>
      <c r="C53" s="19">
        <v>42644</v>
      </c>
      <c r="D53" s="15">
        <v>105.2</v>
      </c>
      <c r="E53" s="15">
        <v>366</v>
      </c>
    </row>
    <row r="54" spans="2:7" ht="15.75" x14ac:dyDescent="0.25">
      <c r="B54" s="18">
        <v>47</v>
      </c>
      <c r="C54" s="19">
        <v>42675</v>
      </c>
      <c r="D54" s="15">
        <v>105.04</v>
      </c>
      <c r="E54" s="15">
        <v>366</v>
      </c>
    </row>
    <row r="55" spans="2:7" ht="15.75" x14ac:dyDescent="0.25">
      <c r="B55" s="18">
        <v>48</v>
      </c>
      <c r="C55" s="19">
        <v>42705</v>
      </c>
      <c r="D55" s="15">
        <v>105.21</v>
      </c>
      <c r="E55" s="15">
        <v>366</v>
      </c>
    </row>
    <row r="57" spans="2:7" x14ac:dyDescent="0.25">
      <c r="B57" s="3" t="s">
        <v>29</v>
      </c>
      <c r="D57" s="17" t="s">
        <v>47</v>
      </c>
      <c r="E57" s="4"/>
      <c r="F57" s="4"/>
      <c r="G57" s="4"/>
    </row>
    <row r="58" spans="2:7" x14ac:dyDescent="0.25">
      <c r="B58" s="3" t="s">
        <v>27</v>
      </c>
      <c r="D58" s="17" t="s">
        <v>28</v>
      </c>
      <c r="E58" s="4"/>
      <c r="F58" s="4"/>
      <c r="G58" s="4"/>
    </row>
    <row r="59" spans="2:7" x14ac:dyDescent="0.25">
      <c r="D59" s="17" t="s">
        <v>30</v>
      </c>
      <c r="E59" s="4"/>
      <c r="F59" s="4"/>
      <c r="G59" s="4"/>
    </row>
  </sheetData>
  <mergeCells count="3">
    <mergeCell ref="H8:K8"/>
    <mergeCell ref="H7:K7"/>
    <mergeCell ref="B5:E5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G34"/>
  <sheetViews>
    <sheetView zoomScale="70" zoomScaleNormal="70" workbookViewId="0"/>
  </sheetViews>
  <sheetFormatPr baseColWidth="10" defaultRowHeight="15" x14ac:dyDescent="0.25"/>
  <cols>
    <col min="1" max="1" width="10.42578125" style="1" customWidth="1"/>
    <col min="2" max="2" width="10.28515625" style="1" customWidth="1"/>
    <col min="3" max="16384" width="11.42578125" style="1"/>
  </cols>
  <sheetData>
    <row r="1" spans="3:5" x14ac:dyDescent="0.25">
      <c r="C1" s="13"/>
      <c r="D1" s="13"/>
      <c r="E1" s="13"/>
    </row>
    <row r="34" spans="2:7" x14ac:dyDescent="0.25">
      <c r="B34" s="3" t="s">
        <v>29</v>
      </c>
      <c r="D34" s="17" t="s">
        <v>47</v>
      </c>
      <c r="E34" s="4"/>
      <c r="F34" s="4"/>
      <c r="G34" s="4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38"/>
  <sheetViews>
    <sheetView workbookViewId="0"/>
  </sheetViews>
  <sheetFormatPr baseColWidth="10" defaultRowHeight="15" x14ac:dyDescent="0.25"/>
  <cols>
    <col min="1" max="1" width="8.5703125" style="1" customWidth="1"/>
    <col min="2" max="2" width="32.85546875" style="1" bestFit="1" customWidth="1"/>
    <col min="3" max="3" width="17.7109375" style="1" bestFit="1" customWidth="1"/>
    <col min="4" max="4" width="19" style="1" bestFit="1" customWidth="1"/>
    <col min="5" max="5" width="16.5703125" style="1" customWidth="1"/>
    <col min="6" max="6" width="12.7109375" style="1" bestFit="1" customWidth="1"/>
    <col min="7" max="7" width="15.85546875" style="1" bestFit="1" customWidth="1"/>
    <col min="8" max="8" width="11.42578125" style="1"/>
    <col min="9" max="9" width="13.5703125" style="1" bestFit="1" customWidth="1"/>
    <col min="10" max="16384" width="11.42578125" style="1"/>
  </cols>
  <sheetData>
    <row r="2" spans="2:7" ht="11.25" customHeight="1" x14ac:dyDescent="0.25"/>
    <row r="3" spans="2:7" ht="18" x14ac:dyDescent="0.25">
      <c r="B3" s="43" t="s">
        <v>59</v>
      </c>
      <c r="C3" s="8"/>
      <c r="D3" s="11"/>
      <c r="E3" s="11"/>
    </row>
    <row r="5" spans="2:7" x14ac:dyDescent="0.25">
      <c r="B5" s="1" t="s">
        <v>1</v>
      </c>
    </row>
    <row r="6" spans="2:7" ht="15.75" thickBot="1" x14ac:dyDescent="0.3"/>
    <row r="7" spans="2:7" x14ac:dyDescent="0.25">
      <c r="B7" s="20" t="s">
        <v>2</v>
      </c>
      <c r="C7" s="20"/>
    </row>
    <row r="8" spans="2:7" x14ac:dyDescent="0.25">
      <c r="B8" s="21" t="s">
        <v>3</v>
      </c>
      <c r="C8" s="21">
        <v>0.81901177400258796</v>
      </c>
    </row>
    <row r="9" spans="2:7" x14ac:dyDescent="0.25">
      <c r="B9" s="44" t="s">
        <v>4</v>
      </c>
      <c r="C9" s="44">
        <v>0.67078028595486627</v>
      </c>
    </row>
    <row r="10" spans="2:7" x14ac:dyDescent="0.25">
      <c r="B10" s="21" t="s">
        <v>5</v>
      </c>
      <c r="C10" s="21">
        <v>0.66362333564953724</v>
      </c>
    </row>
    <row r="11" spans="2:7" x14ac:dyDescent="0.25">
      <c r="B11" s="21" t="s">
        <v>6</v>
      </c>
      <c r="C11" s="21">
        <v>10.464288780014321</v>
      </c>
    </row>
    <row r="12" spans="2:7" ht="15.75" thickBot="1" x14ac:dyDescent="0.3">
      <c r="B12" s="45" t="s">
        <v>7</v>
      </c>
      <c r="C12" s="45">
        <v>48</v>
      </c>
    </row>
    <row r="14" spans="2:7" ht="15.75" thickBot="1" x14ac:dyDescent="0.3">
      <c r="B14" s="1" t="s">
        <v>8</v>
      </c>
    </row>
    <row r="15" spans="2:7" x14ac:dyDescent="0.25">
      <c r="B15" s="23"/>
      <c r="C15" s="23" t="s">
        <v>12</v>
      </c>
      <c r="D15" s="23" t="s">
        <v>13</v>
      </c>
      <c r="E15" s="23" t="s">
        <v>14</v>
      </c>
      <c r="F15" s="46" t="s">
        <v>15</v>
      </c>
      <c r="G15" s="23" t="s">
        <v>16</v>
      </c>
    </row>
    <row r="16" spans="2:7" x14ac:dyDescent="0.25">
      <c r="B16" s="21" t="s">
        <v>9</v>
      </c>
      <c r="C16" s="21">
        <v>1</v>
      </c>
      <c r="D16" s="21">
        <v>10262.938375109454</v>
      </c>
      <c r="E16" s="21">
        <v>10262.938375109454</v>
      </c>
      <c r="F16" s="44">
        <v>93.724317948024563</v>
      </c>
      <c r="G16" s="42">
        <v>1.1291399204498056E-12</v>
      </c>
    </row>
    <row r="17" spans="2:10" x14ac:dyDescent="0.25">
      <c r="B17" s="21" t="s">
        <v>10</v>
      </c>
      <c r="C17" s="21">
        <v>46</v>
      </c>
      <c r="D17" s="21">
        <v>5037.0616248905471</v>
      </c>
      <c r="E17" s="21">
        <v>109.50133967153363</v>
      </c>
      <c r="F17" s="21"/>
      <c r="G17" s="21"/>
    </row>
    <row r="18" spans="2:10" ht="15.75" thickBot="1" x14ac:dyDescent="0.3">
      <c r="B18" s="22" t="s">
        <v>11</v>
      </c>
      <c r="C18" s="22">
        <v>47</v>
      </c>
      <c r="D18" s="22">
        <v>15300</v>
      </c>
      <c r="E18" s="22"/>
      <c r="F18" s="22"/>
      <c r="G18" s="22"/>
    </row>
    <row r="19" spans="2:10" ht="15.75" thickBot="1" x14ac:dyDescent="0.3"/>
    <row r="20" spans="2:10" x14ac:dyDescent="0.25">
      <c r="B20" s="23"/>
      <c r="C20" s="46" t="s">
        <v>17</v>
      </c>
      <c r="D20" s="23" t="s">
        <v>6</v>
      </c>
      <c r="E20" s="23" t="s">
        <v>18</v>
      </c>
      <c r="F20" s="46" t="s">
        <v>19</v>
      </c>
      <c r="G20" s="23" t="s">
        <v>20</v>
      </c>
      <c r="H20" s="23" t="s">
        <v>21</v>
      </c>
      <c r="I20" s="23" t="s">
        <v>22</v>
      </c>
      <c r="J20" s="23" t="s">
        <v>23</v>
      </c>
    </row>
    <row r="21" spans="2:10" x14ac:dyDescent="0.25">
      <c r="B21" s="21" t="s">
        <v>48</v>
      </c>
      <c r="C21" s="44">
        <v>431.05733768750099</v>
      </c>
      <c r="D21" s="21">
        <v>9.0675071143369461</v>
      </c>
      <c r="E21" s="21">
        <v>47.538682049219624</v>
      </c>
      <c r="F21" s="47">
        <v>9.3406710170818781E-41</v>
      </c>
      <c r="G21" s="21">
        <v>412.80539252388155</v>
      </c>
      <c r="H21" s="21">
        <v>449.30928285112043</v>
      </c>
      <c r="I21" s="21">
        <v>412.80539252388155</v>
      </c>
      <c r="J21" s="21">
        <v>449.30928285112043</v>
      </c>
    </row>
    <row r="22" spans="2:10" ht="15.75" thickBot="1" x14ac:dyDescent="0.3">
      <c r="B22" s="22" t="s">
        <v>49</v>
      </c>
      <c r="C22" s="45">
        <v>-0.69166956875611563</v>
      </c>
      <c r="D22" s="22">
        <v>7.1445112464663924E-2</v>
      </c>
      <c r="E22" s="22">
        <v>-9.6811320592183101</v>
      </c>
      <c r="F22" s="48">
        <v>1.1291399204498018E-12</v>
      </c>
      <c r="G22" s="22">
        <v>-0.8354811212005413</v>
      </c>
      <c r="H22" s="22">
        <v>-0.54785801631168995</v>
      </c>
      <c r="I22" s="22">
        <v>-0.8354811212005413</v>
      </c>
      <c r="J22" s="22">
        <v>-0.54785801631168995</v>
      </c>
    </row>
    <row r="25" spans="2:10" x14ac:dyDescent="0.25">
      <c r="B25" s="49" t="s">
        <v>52</v>
      </c>
    </row>
    <row r="26" spans="2:10" x14ac:dyDescent="0.25">
      <c r="B26" s="24">
        <v>0.67078028599999995</v>
      </c>
    </row>
    <row r="28" spans="2:10" x14ac:dyDescent="0.25">
      <c r="B28" s="49" t="s">
        <v>51</v>
      </c>
    </row>
    <row r="29" spans="2:10" x14ac:dyDescent="0.25">
      <c r="B29" s="25" t="s">
        <v>54</v>
      </c>
    </row>
    <row r="30" spans="2:10" x14ac:dyDescent="0.25">
      <c r="B30" s="50">
        <f>C9*C12</f>
        <v>32.197453725833583</v>
      </c>
    </row>
    <row r="31" spans="2:10" x14ac:dyDescent="0.25">
      <c r="B31" s="26" t="s">
        <v>55</v>
      </c>
    </row>
    <row r="32" spans="2:10" x14ac:dyDescent="0.25">
      <c r="B32" s="51">
        <v>93.724000000000004</v>
      </c>
    </row>
    <row r="33" spans="2:2" x14ac:dyDescent="0.25">
      <c r="B33" s="27" t="s">
        <v>56</v>
      </c>
    </row>
    <row r="35" spans="2:2" x14ac:dyDescent="0.25">
      <c r="B35" s="49" t="s">
        <v>53</v>
      </c>
    </row>
    <row r="36" spans="2:2" x14ac:dyDescent="0.25">
      <c r="B36" s="9" t="s">
        <v>57</v>
      </c>
    </row>
    <row r="37" spans="2:2" x14ac:dyDescent="0.25">
      <c r="B37" s="9" t="s">
        <v>72</v>
      </c>
    </row>
    <row r="38" spans="2:2" x14ac:dyDescent="0.25">
      <c r="B38" s="9" t="s">
        <v>58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2:BF53"/>
  <sheetViews>
    <sheetView workbookViewId="0">
      <selection activeCell="K20" sqref="K20"/>
    </sheetView>
  </sheetViews>
  <sheetFormatPr baseColWidth="10" defaultRowHeight="15" x14ac:dyDescent="0.25"/>
  <cols>
    <col min="1" max="7" width="11.42578125" style="1"/>
    <col min="8" max="8" width="6.28515625" style="33" customWidth="1"/>
    <col min="9" max="10" width="11.42578125" style="1"/>
    <col min="11" max="11" width="7.28515625" style="34" customWidth="1"/>
    <col min="12" max="12" width="8.42578125" style="34" customWidth="1"/>
    <col min="13" max="13" width="6" style="34" customWidth="1"/>
    <col min="14" max="14" width="6.28515625" style="34" customWidth="1"/>
    <col min="15" max="15" width="9.28515625" style="34" customWidth="1"/>
    <col min="16" max="16" width="6.140625" style="34" customWidth="1"/>
    <col min="17" max="17" width="5.42578125" style="34" customWidth="1"/>
    <col min="18" max="18" width="5.7109375" style="34" customWidth="1"/>
    <col min="19" max="58" width="5.7109375" style="34" bestFit="1" customWidth="1"/>
    <col min="59" max="16384" width="11.42578125" style="1"/>
  </cols>
  <sheetData>
    <row r="2" spans="2:58" ht="18" x14ac:dyDescent="0.25">
      <c r="B2" s="28" t="s">
        <v>66</v>
      </c>
      <c r="C2" s="10"/>
      <c r="D2" s="10"/>
      <c r="E2" s="10"/>
      <c r="F2" s="10"/>
      <c r="G2" s="10"/>
      <c r="H2" s="52"/>
    </row>
    <row r="5" spans="2:58" ht="15.75" x14ac:dyDescent="0.25">
      <c r="B5" s="38" t="s">
        <v>60</v>
      </c>
      <c r="C5" s="39" t="s">
        <v>61</v>
      </c>
      <c r="D5" s="39" t="s">
        <v>26</v>
      </c>
      <c r="F5" s="39" t="s">
        <v>62</v>
      </c>
      <c r="H5" s="95" t="s">
        <v>63</v>
      </c>
      <c r="I5" s="96"/>
      <c r="K5" s="97" t="s">
        <v>73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9"/>
    </row>
    <row r="6" spans="2:58" ht="15.75" x14ac:dyDescent="0.25">
      <c r="B6" s="18">
        <v>1</v>
      </c>
      <c r="C6" s="15">
        <v>318</v>
      </c>
      <c r="D6" s="14">
        <v>142.34316643050769</v>
      </c>
      <c r="F6" s="15">
        <v>318</v>
      </c>
      <c r="H6" s="29">
        <v>1</v>
      </c>
      <c r="I6" s="14">
        <v>142.34316643050769</v>
      </c>
      <c r="K6" s="30">
        <v>1</v>
      </c>
      <c r="L6" s="30">
        <v>1</v>
      </c>
      <c r="M6" s="30">
        <v>1</v>
      </c>
      <c r="N6" s="30">
        <v>1</v>
      </c>
      <c r="O6" s="30">
        <v>1</v>
      </c>
      <c r="P6" s="30">
        <v>1</v>
      </c>
      <c r="Q6" s="30">
        <v>1</v>
      </c>
      <c r="R6" s="30">
        <v>1</v>
      </c>
      <c r="S6" s="30">
        <v>1</v>
      </c>
      <c r="T6" s="30">
        <v>1</v>
      </c>
      <c r="U6" s="30">
        <v>1</v>
      </c>
      <c r="V6" s="30">
        <v>1</v>
      </c>
      <c r="W6" s="30">
        <v>1</v>
      </c>
      <c r="X6" s="30">
        <v>1</v>
      </c>
      <c r="Y6" s="30">
        <v>1</v>
      </c>
      <c r="Z6" s="30">
        <v>1</v>
      </c>
      <c r="AA6" s="30">
        <v>1</v>
      </c>
      <c r="AB6" s="30">
        <v>1</v>
      </c>
      <c r="AC6" s="30">
        <v>1</v>
      </c>
      <c r="AD6" s="30">
        <v>1</v>
      </c>
      <c r="AE6" s="30">
        <v>1</v>
      </c>
      <c r="AF6" s="30">
        <v>1</v>
      </c>
      <c r="AG6" s="30">
        <v>1</v>
      </c>
      <c r="AH6" s="30">
        <v>1</v>
      </c>
      <c r="AI6" s="30">
        <v>1</v>
      </c>
      <c r="AJ6" s="30">
        <v>1</v>
      </c>
      <c r="AK6" s="30">
        <v>1</v>
      </c>
      <c r="AL6" s="30">
        <v>1</v>
      </c>
      <c r="AM6" s="30">
        <v>1</v>
      </c>
      <c r="AN6" s="30">
        <v>1</v>
      </c>
      <c r="AO6" s="30">
        <v>1</v>
      </c>
      <c r="AP6" s="30">
        <v>1</v>
      </c>
      <c r="AQ6" s="30">
        <v>1</v>
      </c>
      <c r="AR6" s="30">
        <v>1</v>
      </c>
      <c r="AS6" s="30">
        <v>1</v>
      </c>
      <c r="AT6" s="30">
        <v>1</v>
      </c>
      <c r="AU6" s="30">
        <v>1</v>
      </c>
      <c r="AV6" s="30">
        <v>1</v>
      </c>
      <c r="AW6" s="30">
        <v>1</v>
      </c>
      <c r="AX6" s="30">
        <v>1</v>
      </c>
      <c r="AY6" s="30">
        <v>1</v>
      </c>
      <c r="AZ6" s="30">
        <v>1</v>
      </c>
      <c r="BA6" s="30">
        <v>1</v>
      </c>
      <c r="BB6" s="30">
        <v>1</v>
      </c>
      <c r="BC6" s="30">
        <v>1</v>
      </c>
      <c r="BD6" s="30">
        <v>1</v>
      </c>
      <c r="BE6" s="30">
        <v>1</v>
      </c>
      <c r="BF6" s="30">
        <v>1</v>
      </c>
    </row>
    <row r="7" spans="2:58" ht="15.75" x14ac:dyDescent="0.25">
      <c r="B7" s="18">
        <v>2</v>
      </c>
      <c r="C7" s="15">
        <v>318</v>
      </c>
      <c r="D7" s="14">
        <v>142.6060661088859</v>
      </c>
      <c r="F7" s="15">
        <v>318</v>
      </c>
      <c r="H7" s="29">
        <v>1</v>
      </c>
      <c r="I7" s="14">
        <v>142.6060661088859</v>
      </c>
      <c r="K7" s="31">
        <v>142.34316643050769</v>
      </c>
      <c r="L7" s="31">
        <v>142.6060661088859</v>
      </c>
      <c r="M7" s="31">
        <v>143.23122895603399</v>
      </c>
      <c r="N7" s="31">
        <v>143.4876220629186</v>
      </c>
      <c r="O7" s="31">
        <v>143.17496495920011</v>
      </c>
      <c r="P7" s="31">
        <v>142.96766212303569</v>
      </c>
      <c r="Q7" s="31">
        <v>142.94098387922611</v>
      </c>
      <c r="R7" s="31">
        <v>143.18911648286789</v>
      </c>
      <c r="S7" s="31">
        <v>144.00225983965581</v>
      </c>
      <c r="T7" s="31">
        <v>144.5901809222066</v>
      </c>
      <c r="U7" s="31">
        <v>145.16013897001309</v>
      </c>
      <c r="V7" s="31">
        <v>145.45553496850539</v>
      </c>
      <c r="W7" s="31">
        <v>146.5053015596701</v>
      </c>
      <c r="X7" s="31">
        <v>146.66631613752</v>
      </c>
      <c r="Y7" s="31">
        <v>147.6875274449981</v>
      </c>
      <c r="Z7" s="31">
        <v>148.12390849304151</v>
      </c>
      <c r="AA7" s="31">
        <v>148.06299401109271</v>
      </c>
      <c r="AB7" s="31">
        <v>148.21707008327169</v>
      </c>
      <c r="AC7" s="31">
        <v>148.81492958563601</v>
      </c>
      <c r="AD7" s="31">
        <v>149.12658636352111</v>
      </c>
      <c r="AE7" s="31">
        <v>150.04032109445561</v>
      </c>
      <c r="AF7" s="31">
        <v>150.34459974738061</v>
      </c>
      <c r="AG7" s="31">
        <v>150.6170708965835</v>
      </c>
      <c r="AH7" s="31">
        <v>150.78990902032729</v>
      </c>
      <c r="AI7" s="32">
        <v>101.24</v>
      </c>
      <c r="AJ7" s="32">
        <v>101.86</v>
      </c>
      <c r="AK7" s="32">
        <v>102.28</v>
      </c>
      <c r="AL7" s="32">
        <v>103.14</v>
      </c>
      <c r="AM7" s="32">
        <v>103.32</v>
      </c>
      <c r="AN7" s="32">
        <v>103.74</v>
      </c>
      <c r="AO7" s="32">
        <v>103.66</v>
      </c>
      <c r="AP7" s="32">
        <v>103.66</v>
      </c>
      <c r="AQ7" s="32">
        <v>103.93</v>
      </c>
      <c r="AR7" s="32">
        <v>103.84</v>
      </c>
      <c r="AS7" s="32">
        <v>103.95</v>
      </c>
      <c r="AT7" s="32">
        <v>104.05</v>
      </c>
      <c r="AU7" s="32">
        <v>104.37</v>
      </c>
      <c r="AV7" s="32">
        <v>104.51</v>
      </c>
      <c r="AW7" s="32">
        <v>104.65</v>
      </c>
      <c r="AX7" s="32">
        <v>104.97</v>
      </c>
      <c r="AY7" s="32">
        <v>105.01</v>
      </c>
      <c r="AZ7" s="32">
        <v>105.38</v>
      </c>
      <c r="BA7" s="32">
        <v>105.29</v>
      </c>
      <c r="BB7" s="32">
        <v>105.12</v>
      </c>
      <c r="BC7" s="32">
        <v>105.28</v>
      </c>
      <c r="BD7" s="32">
        <v>105.2</v>
      </c>
      <c r="BE7" s="32">
        <v>105.04</v>
      </c>
      <c r="BF7" s="32">
        <v>105.21</v>
      </c>
    </row>
    <row r="8" spans="2:58" ht="15.75" x14ac:dyDescent="0.25">
      <c r="B8" s="18">
        <v>3</v>
      </c>
      <c r="C8" s="15">
        <v>318</v>
      </c>
      <c r="D8" s="14">
        <v>143.23122895603399</v>
      </c>
      <c r="F8" s="15">
        <v>318</v>
      </c>
      <c r="H8" s="29">
        <v>1</v>
      </c>
      <c r="I8" s="14">
        <v>143.23122895603399</v>
      </c>
    </row>
    <row r="9" spans="2:58" ht="15.75" x14ac:dyDescent="0.25">
      <c r="B9" s="18">
        <v>4</v>
      </c>
      <c r="C9" s="15">
        <v>318</v>
      </c>
      <c r="D9" s="14">
        <v>143.4876220629186</v>
      </c>
      <c r="F9" s="15">
        <v>318</v>
      </c>
      <c r="H9" s="29">
        <v>1</v>
      </c>
      <c r="I9" s="14">
        <v>143.4876220629186</v>
      </c>
      <c r="K9" s="100" t="s">
        <v>74</v>
      </c>
      <c r="L9" s="100"/>
      <c r="O9" s="55" t="s">
        <v>64</v>
      </c>
    </row>
    <row r="10" spans="2:58" ht="15.75" x14ac:dyDescent="0.25">
      <c r="B10" s="18">
        <v>5</v>
      </c>
      <c r="C10" s="15">
        <v>318</v>
      </c>
      <c r="D10" s="14">
        <v>143.17496495920011</v>
      </c>
      <c r="F10" s="15">
        <v>318</v>
      </c>
      <c r="H10" s="29">
        <v>1</v>
      </c>
      <c r="I10" s="14">
        <v>143.17496495920011</v>
      </c>
      <c r="K10" s="37">
        <f t="array" ref="K10:L11">MMULT(K6:BF7,H6:I53)</f>
        <v>48</v>
      </c>
      <c r="L10" s="35">
        <v>6006.8454601405547</v>
      </c>
      <c r="O10" s="53">
        <f t="array" ref="O10:O11">MMULT(K6:BF7,F6:F53)</f>
        <v>16536</v>
      </c>
    </row>
    <row r="11" spans="2:58" ht="15.75" x14ac:dyDescent="0.25">
      <c r="B11" s="18">
        <v>6</v>
      </c>
      <c r="C11" s="15">
        <v>318</v>
      </c>
      <c r="D11" s="14">
        <v>142.96766212303569</v>
      </c>
      <c r="F11" s="15">
        <v>318</v>
      </c>
      <c r="H11" s="29">
        <v>1</v>
      </c>
      <c r="I11" s="14">
        <v>142.96766212303569</v>
      </c>
      <c r="K11" s="35">
        <v>6006.8454601405547</v>
      </c>
      <c r="L11" s="36">
        <v>773164.66709363251</v>
      </c>
      <c r="O11" s="36">
        <v>2054520.3400823209</v>
      </c>
    </row>
    <row r="12" spans="2:58" ht="15.75" x14ac:dyDescent="0.25">
      <c r="B12" s="18">
        <v>7</v>
      </c>
      <c r="C12" s="15">
        <v>318</v>
      </c>
      <c r="D12" s="14">
        <v>142.94098387922611</v>
      </c>
      <c r="F12" s="15">
        <v>318</v>
      </c>
      <c r="H12" s="29">
        <v>1</v>
      </c>
      <c r="I12" s="14">
        <v>142.94098387922611</v>
      </c>
    </row>
    <row r="13" spans="2:58" ht="15.75" x14ac:dyDescent="0.25">
      <c r="B13" s="18">
        <v>8</v>
      </c>
      <c r="C13" s="15">
        <v>318</v>
      </c>
      <c r="D13" s="14">
        <v>143.18911648286789</v>
      </c>
      <c r="F13" s="15">
        <v>318</v>
      </c>
      <c r="H13" s="29">
        <v>1</v>
      </c>
      <c r="I13" s="14">
        <v>143.18911648286789</v>
      </c>
      <c r="K13" s="100" t="s">
        <v>65</v>
      </c>
      <c r="L13" s="100"/>
      <c r="N13" s="101" t="s">
        <v>69</v>
      </c>
      <c r="O13" s="101"/>
    </row>
    <row r="14" spans="2:58" ht="15.75" x14ac:dyDescent="0.25">
      <c r="B14" s="18">
        <v>9</v>
      </c>
      <c r="C14" s="15">
        <v>318</v>
      </c>
      <c r="D14" s="14">
        <v>144.00225983965581</v>
      </c>
      <c r="F14" s="15">
        <v>318</v>
      </c>
      <c r="H14" s="29">
        <v>1</v>
      </c>
      <c r="I14" s="14">
        <v>144.00225983965581</v>
      </c>
      <c r="K14" s="35">
        <f t="array" ref="K14:L15">MINVERSE(K10:L11)</f>
        <v>0.75085551934962191</v>
      </c>
      <c r="L14" s="35">
        <v>-5.8335219644491936E-3</v>
      </c>
      <c r="N14" s="40" t="s">
        <v>67</v>
      </c>
      <c r="O14" s="56">
        <f t="array" ref="O14:O15">MMULT(K14:L15,O10:O11)</f>
        <v>431.05733768750179</v>
      </c>
    </row>
    <row r="15" spans="2:58" ht="15.75" x14ac:dyDescent="0.25">
      <c r="B15" s="18">
        <v>10</v>
      </c>
      <c r="C15" s="15">
        <v>318</v>
      </c>
      <c r="D15" s="14">
        <v>144.5901809222066</v>
      </c>
      <c r="F15" s="15">
        <v>318</v>
      </c>
      <c r="H15" s="29">
        <v>1</v>
      </c>
      <c r="I15" s="14">
        <v>144.5901809222066</v>
      </c>
      <c r="K15" s="35">
        <v>-5.8335219644491945E-3</v>
      </c>
      <c r="L15" s="54">
        <v>4.6614992203746387E-5</v>
      </c>
      <c r="N15" s="40" t="s">
        <v>68</v>
      </c>
      <c r="O15" s="56">
        <v>-0.69166956875612584</v>
      </c>
    </row>
    <row r="16" spans="2:58" ht="15.75" x14ac:dyDescent="0.25">
      <c r="B16" s="18">
        <v>11</v>
      </c>
      <c r="C16" s="15">
        <v>318</v>
      </c>
      <c r="D16" s="14">
        <v>145.16013897001309</v>
      </c>
      <c r="F16" s="15">
        <v>318</v>
      </c>
      <c r="H16" s="29">
        <v>1</v>
      </c>
      <c r="I16" s="14">
        <v>145.16013897001309</v>
      </c>
    </row>
    <row r="17" spans="2:9" ht="15.75" x14ac:dyDescent="0.25">
      <c r="B17" s="18">
        <v>12</v>
      </c>
      <c r="C17" s="15">
        <v>318</v>
      </c>
      <c r="D17" s="14">
        <v>145.45553496850539</v>
      </c>
      <c r="F17" s="15">
        <v>318</v>
      </c>
      <c r="H17" s="29">
        <v>1</v>
      </c>
      <c r="I17" s="14">
        <v>145.45553496850539</v>
      </c>
    </row>
    <row r="18" spans="2:9" ht="15.75" x14ac:dyDescent="0.25">
      <c r="B18" s="18">
        <v>13</v>
      </c>
      <c r="C18" s="15">
        <v>340</v>
      </c>
      <c r="D18" s="14">
        <v>146.5053015596701</v>
      </c>
      <c r="F18" s="15">
        <v>340</v>
      </c>
      <c r="H18" s="29">
        <v>1</v>
      </c>
      <c r="I18" s="14">
        <v>146.5053015596701</v>
      </c>
    </row>
    <row r="19" spans="2:9" ht="15.75" x14ac:dyDescent="0.25">
      <c r="B19" s="18">
        <v>14</v>
      </c>
      <c r="C19" s="15">
        <v>340</v>
      </c>
      <c r="D19" s="14">
        <v>146.66631613752</v>
      </c>
      <c r="F19" s="15">
        <v>340</v>
      </c>
      <c r="H19" s="29">
        <v>1</v>
      </c>
      <c r="I19" s="14">
        <v>146.66631613752</v>
      </c>
    </row>
    <row r="20" spans="2:9" ht="15.75" x14ac:dyDescent="0.25">
      <c r="B20" s="18">
        <v>15</v>
      </c>
      <c r="C20" s="15">
        <v>340</v>
      </c>
      <c r="D20" s="14">
        <v>147.6875274449981</v>
      </c>
      <c r="F20" s="15">
        <v>340</v>
      </c>
      <c r="H20" s="29">
        <v>1</v>
      </c>
      <c r="I20" s="14">
        <v>147.6875274449981</v>
      </c>
    </row>
    <row r="21" spans="2:9" ht="15.75" x14ac:dyDescent="0.25">
      <c r="B21" s="18">
        <v>16</v>
      </c>
      <c r="C21" s="15">
        <v>340</v>
      </c>
      <c r="D21" s="14">
        <v>148.12390849304151</v>
      </c>
      <c r="F21" s="15">
        <v>340</v>
      </c>
      <c r="H21" s="29">
        <v>1</v>
      </c>
      <c r="I21" s="14">
        <v>148.12390849304151</v>
      </c>
    </row>
    <row r="22" spans="2:9" ht="15.75" x14ac:dyDescent="0.25">
      <c r="B22" s="18">
        <v>17</v>
      </c>
      <c r="C22" s="15">
        <v>340</v>
      </c>
      <c r="D22" s="14">
        <v>148.06299401109271</v>
      </c>
      <c r="F22" s="15">
        <v>340</v>
      </c>
      <c r="H22" s="29">
        <v>1</v>
      </c>
      <c r="I22" s="14">
        <v>148.06299401109271</v>
      </c>
    </row>
    <row r="23" spans="2:9" ht="15.75" x14ac:dyDescent="0.25">
      <c r="B23" s="18">
        <v>18</v>
      </c>
      <c r="C23" s="15">
        <v>340</v>
      </c>
      <c r="D23" s="14">
        <v>148.21707008327169</v>
      </c>
      <c r="F23" s="15">
        <v>340</v>
      </c>
      <c r="H23" s="29">
        <v>1</v>
      </c>
      <c r="I23" s="14">
        <v>148.21707008327169</v>
      </c>
    </row>
    <row r="24" spans="2:9" ht="15.75" x14ac:dyDescent="0.25">
      <c r="B24" s="18">
        <v>19</v>
      </c>
      <c r="C24" s="15">
        <v>340</v>
      </c>
      <c r="D24" s="14">
        <v>148.81492958563601</v>
      </c>
      <c r="F24" s="15">
        <v>340</v>
      </c>
      <c r="H24" s="29">
        <v>1</v>
      </c>
      <c r="I24" s="14">
        <v>148.81492958563601</v>
      </c>
    </row>
    <row r="25" spans="2:9" ht="15.75" x14ac:dyDescent="0.25">
      <c r="B25" s="18">
        <v>20</v>
      </c>
      <c r="C25" s="15">
        <v>340</v>
      </c>
      <c r="D25" s="14">
        <v>149.12658636352111</v>
      </c>
      <c r="F25" s="15">
        <v>340</v>
      </c>
      <c r="H25" s="29">
        <v>1</v>
      </c>
      <c r="I25" s="14">
        <v>149.12658636352111</v>
      </c>
    </row>
    <row r="26" spans="2:9" ht="15.75" x14ac:dyDescent="0.25">
      <c r="B26" s="18">
        <v>21</v>
      </c>
      <c r="C26" s="15">
        <v>340</v>
      </c>
      <c r="D26" s="14">
        <v>150.04032109445561</v>
      </c>
      <c r="F26" s="15">
        <v>340</v>
      </c>
      <c r="H26" s="29">
        <v>1</v>
      </c>
      <c r="I26" s="14">
        <v>150.04032109445561</v>
      </c>
    </row>
    <row r="27" spans="2:9" ht="15.75" x14ac:dyDescent="0.25">
      <c r="B27" s="18">
        <v>22</v>
      </c>
      <c r="C27" s="15">
        <v>340</v>
      </c>
      <c r="D27" s="14">
        <v>150.34459974738061</v>
      </c>
      <c r="F27" s="15">
        <v>340</v>
      </c>
      <c r="H27" s="29">
        <v>1</v>
      </c>
      <c r="I27" s="14">
        <v>150.34459974738061</v>
      </c>
    </row>
    <row r="28" spans="2:9" ht="15.75" x14ac:dyDescent="0.25">
      <c r="B28" s="18">
        <v>23</v>
      </c>
      <c r="C28" s="15">
        <v>340</v>
      </c>
      <c r="D28" s="14">
        <v>150.6170708965835</v>
      </c>
      <c r="F28" s="15">
        <v>340</v>
      </c>
      <c r="H28" s="29">
        <v>1</v>
      </c>
      <c r="I28" s="14">
        <v>150.6170708965835</v>
      </c>
    </row>
    <row r="29" spans="2:9" ht="15.75" x14ac:dyDescent="0.25">
      <c r="B29" s="18">
        <v>24</v>
      </c>
      <c r="C29" s="15">
        <v>340</v>
      </c>
      <c r="D29" s="14">
        <v>150.78990902032729</v>
      </c>
      <c r="F29" s="15">
        <v>340</v>
      </c>
      <c r="H29" s="29">
        <v>1</v>
      </c>
      <c r="I29" s="14">
        <v>150.78990902032729</v>
      </c>
    </row>
    <row r="30" spans="2:9" ht="15.75" x14ac:dyDescent="0.25">
      <c r="B30" s="18">
        <v>25</v>
      </c>
      <c r="C30" s="15">
        <v>354</v>
      </c>
      <c r="D30" s="15">
        <v>101.24</v>
      </c>
      <c r="F30" s="15">
        <v>354</v>
      </c>
      <c r="H30" s="29">
        <v>1</v>
      </c>
      <c r="I30" s="15">
        <v>101.24</v>
      </c>
    </row>
    <row r="31" spans="2:9" ht="15.75" x14ac:dyDescent="0.25">
      <c r="B31" s="18">
        <v>26</v>
      </c>
      <c r="C31" s="15">
        <v>354</v>
      </c>
      <c r="D31" s="15">
        <v>101.86</v>
      </c>
      <c r="F31" s="15">
        <v>354</v>
      </c>
      <c r="H31" s="29">
        <v>1</v>
      </c>
      <c r="I31" s="15">
        <v>101.86</v>
      </c>
    </row>
    <row r="32" spans="2:9" ht="15.75" x14ac:dyDescent="0.25">
      <c r="B32" s="18">
        <v>27</v>
      </c>
      <c r="C32" s="15">
        <v>354</v>
      </c>
      <c r="D32" s="15">
        <v>102.28</v>
      </c>
      <c r="F32" s="15">
        <v>354</v>
      </c>
      <c r="H32" s="29">
        <v>1</v>
      </c>
      <c r="I32" s="15">
        <v>102.28</v>
      </c>
    </row>
    <row r="33" spans="2:9" ht="15.75" x14ac:dyDescent="0.25">
      <c r="B33" s="18">
        <v>28</v>
      </c>
      <c r="C33" s="15">
        <v>354</v>
      </c>
      <c r="D33" s="15">
        <v>103.14</v>
      </c>
      <c r="F33" s="15">
        <v>354</v>
      </c>
      <c r="H33" s="29">
        <v>1</v>
      </c>
      <c r="I33" s="15">
        <v>103.14</v>
      </c>
    </row>
    <row r="34" spans="2:9" ht="15.75" x14ac:dyDescent="0.25">
      <c r="B34" s="18">
        <v>29</v>
      </c>
      <c r="C34" s="15">
        <v>354</v>
      </c>
      <c r="D34" s="15">
        <v>103.32</v>
      </c>
      <c r="F34" s="15">
        <v>354</v>
      </c>
      <c r="H34" s="29">
        <v>1</v>
      </c>
      <c r="I34" s="15">
        <v>103.32</v>
      </c>
    </row>
    <row r="35" spans="2:9" ht="15.75" x14ac:dyDescent="0.25">
      <c r="B35" s="18">
        <v>30</v>
      </c>
      <c r="C35" s="15">
        <v>354</v>
      </c>
      <c r="D35" s="15">
        <v>103.74</v>
      </c>
      <c r="F35" s="15">
        <v>354</v>
      </c>
      <c r="H35" s="29">
        <v>1</v>
      </c>
      <c r="I35" s="15">
        <v>103.74</v>
      </c>
    </row>
    <row r="36" spans="2:9" ht="15.75" x14ac:dyDescent="0.25">
      <c r="B36" s="18">
        <v>31</v>
      </c>
      <c r="C36" s="15">
        <v>354</v>
      </c>
      <c r="D36" s="15">
        <v>103.66</v>
      </c>
      <c r="F36" s="15">
        <v>354</v>
      </c>
      <c r="H36" s="29">
        <v>1</v>
      </c>
      <c r="I36" s="15">
        <v>103.66</v>
      </c>
    </row>
    <row r="37" spans="2:9" ht="15.75" x14ac:dyDescent="0.25">
      <c r="B37" s="18">
        <v>32</v>
      </c>
      <c r="C37" s="15">
        <v>354</v>
      </c>
      <c r="D37" s="15">
        <v>103.66</v>
      </c>
      <c r="F37" s="15">
        <v>354</v>
      </c>
      <c r="H37" s="29">
        <v>1</v>
      </c>
      <c r="I37" s="15">
        <v>103.66</v>
      </c>
    </row>
    <row r="38" spans="2:9" ht="15.75" x14ac:dyDescent="0.25">
      <c r="B38" s="18">
        <v>33</v>
      </c>
      <c r="C38" s="15">
        <v>354</v>
      </c>
      <c r="D38" s="15">
        <v>103.93</v>
      </c>
      <c r="F38" s="15">
        <v>354</v>
      </c>
      <c r="H38" s="29">
        <v>1</v>
      </c>
      <c r="I38" s="15">
        <v>103.93</v>
      </c>
    </row>
    <row r="39" spans="2:9" ht="15.75" x14ac:dyDescent="0.25">
      <c r="B39" s="18">
        <v>34</v>
      </c>
      <c r="C39" s="15">
        <v>354</v>
      </c>
      <c r="D39" s="15">
        <v>103.84</v>
      </c>
      <c r="F39" s="15">
        <v>354</v>
      </c>
      <c r="H39" s="29">
        <v>1</v>
      </c>
      <c r="I39" s="15">
        <v>103.84</v>
      </c>
    </row>
    <row r="40" spans="2:9" ht="15.75" x14ac:dyDescent="0.25">
      <c r="B40" s="18">
        <v>35</v>
      </c>
      <c r="C40" s="15">
        <v>354</v>
      </c>
      <c r="D40" s="15">
        <v>103.95</v>
      </c>
      <c r="F40" s="15">
        <v>354</v>
      </c>
      <c r="H40" s="29">
        <v>1</v>
      </c>
      <c r="I40" s="15">
        <v>103.95</v>
      </c>
    </row>
    <row r="41" spans="2:9" ht="15.75" x14ac:dyDescent="0.25">
      <c r="B41" s="18">
        <v>36</v>
      </c>
      <c r="C41" s="15">
        <v>354</v>
      </c>
      <c r="D41" s="15">
        <v>104.05</v>
      </c>
      <c r="F41" s="15">
        <v>354</v>
      </c>
      <c r="H41" s="29">
        <v>1</v>
      </c>
      <c r="I41" s="15">
        <v>104.05</v>
      </c>
    </row>
    <row r="42" spans="2:9" ht="15.75" x14ac:dyDescent="0.25">
      <c r="B42" s="18">
        <v>37</v>
      </c>
      <c r="C42" s="15">
        <v>366</v>
      </c>
      <c r="D42" s="15">
        <v>104.37</v>
      </c>
      <c r="F42" s="15">
        <v>366</v>
      </c>
      <c r="H42" s="29">
        <v>1</v>
      </c>
      <c r="I42" s="15">
        <v>104.37</v>
      </c>
    </row>
    <row r="43" spans="2:9" ht="15.75" x14ac:dyDescent="0.25">
      <c r="B43" s="18">
        <v>38</v>
      </c>
      <c r="C43" s="15">
        <v>366</v>
      </c>
      <c r="D43" s="15">
        <v>104.51</v>
      </c>
      <c r="F43" s="15">
        <v>366</v>
      </c>
      <c r="H43" s="29">
        <v>1</v>
      </c>
      <c r="I43" s="15">
        <v>104.51</v>
      </c>
    </row>
    <row r="44" spans="2:9" ht="15.75" x14ac:dyDescent="0.25">
      <c r="B44" s="18">
        <v>39</v>
      </c>
      <c r="C44" s="15">
        <v>366</v>
      </c>
      <c r="D44" s="15">
        <v>104.65</v>
      </c>
      <c r="F44" s="15">
        <v>366</v>
      </c>
      <c r="H44" s="29">
        <v>1</v>
      </c>
      <c r="I44" s="15">
        <v>104.65</v>
      </c>
    </row>
    <row r="45" spans="2:9" ht="15.75" x14ac:dyDescent="0.25">
      <c r="B45" s="18">
        <v>40</v>
      </c>
      <c r="C45" s="15">
        <v>366</v>
      </c>
      <c r="D45" s="15">
        <v>104.97</v>
      </c>
      <c r="F45" s="15">
        <v>366</v>
      </c>
      <c r="H45" s="29">
        <v>1</v>
      </c>
      <c r="I45" s="15">
        <v>104.97</v>
      </c>
    </row>
    <row r="46" spans="2:9" ht="15.75" x14ac:dyDescent="0.25">
      <c r="B46" s="18">
        <v>41</v>
      </c>
      <c r="C46" s="15">
        <v>366</v>
      </c>
      <c r="D46" s="15">
        <v>105.01</v>
      </c>
      <c r="F46" s="15">
        <v>366</v>
      </c>
      <c r="H46" s="29">
        <v>1</v>
      </c>
      <c r="I46" s="15">
        <v>105.01</v>
      </c>
    </row>
    <row r="47" spans="2:9" ht="15.75" x14ac:dyDescent="0.25">
      <c r="B47" s="18">
        <v>42</v>
      </c>
      <c r="C47" s="15">
        <v>366</v>
      </c>
      <c r="D47" s="15">
        <v>105.38</v>
      </c>
      <c r="F47" s="15">
        <v>366</v>
      </c>
      <c r="H47" s="29">
        <v>1</v>
      </c>
      <c r="I47" s="15">
        <v>105.38</v>
      </c>
    </row>
    <row r="48" spans="2:9" ht="15.75" x14ac:dyDescent="0.25">
      <c r="B48" s="18">
        <v>43</v>
      </c>
      <c r="C48" s="15">
        <v>366</v>
      </c>
      <c r="D48" s="15">
        <v>105.29</v>
      </c>
      <c r="F48" s="15">
        <v>366</v>
      </c>
      <c r="H48" s="29">
        <v>1</v>
      </c>
      <c r="I48" s="15">
        <v>105.29</v>
      </c>
    </row>
    <row r="49" spans="2:9" ht="15.75" x14ac:dyDescent="0.25">
      <c r="B49" s="18">
        <v>44</v>
      </c>
      <c r="C49" s="15">
        <v>366</v>
      </c>
      <c r="D49" s="15">
        <v>105.12</v>
      </c>
      <c r="F49" s="15">
        <v>366</v>
      </c>
      <c r="H49" s="29">
        <v>1</v>
      </c>
      <c r="I49" s="15">
        <v>105.12</v>
      </c>
    </row>
    <row r="50" spans="2:9" ht="15.75" x14ac:dyDescent="0.25">
      <c r="B50" s="18">
        <v>45</v>
      </c>
      <c r="C50" s="15">
        <v>366</v>
      </c>
      <c r="D50" s="15">
        <v>105.28</v>
      </c>
      <c r="F50" s="15">
        <v>366</v>
      </c>
      <c r="H50" s="29">
        <v>1</v>
      </c>
      <c r="I50" s="15">
        <v>105.28</v>
      </c>
    </row>
    <row r="51" spans="2:9" ht="15.75" x14ac:dyDescent="0.25">
      <c r="B51" s="18">
        <v>46</v>
      </c>
      <c r="C51" s="15">
        <v>366</v>
      </c>
      <c r="D51" s="15">
        <v>105.2</v>
      </c>
      <c r="F51" s="15">
        <v>366</v>
      </c>
      <c r="H51" s="29">
        <v>1</v>
      </c>
      <c r="I51" s="15">
        <v>105.2</v>
      </c>
    </row>
    <row r="52" spans="2:9" ht="15.75" x14ac:dyDescent="0.25">
      <c r="B52" s="18">
        <v>47</v>
      </c>
      <c r="C52" s="15">
        <v>366</v>
      </c>
      <c r="D52" s="15">
        <v>105.04</v>
      </c>
      <c r="F52" s="15">
        <v>366</v>
      </c>
      <c r="H52" s="29">
        <v>1</v>
      </c>
      <c r="I52" s="15">
        <v>105.04</v>
      </c>
    </row>
    <row r="53" spans="2:9" ht="15.75" x14ac:dyDescent="0.25">
      <c r="B53" s="18">
        <v>48</v>
      </c>
      <c r="C53" s="15">
        <v>366</v>
      </c>
      <c r="D53" s="15">
        <v>105.21</v>
      </c>
      <c r="F53" s="15">
        <v>366</v>
      </c>
      <c r="H53" s="29">
        <v>1</v>
      </c>
      <c r="I53" s="15">
        <v>105.21</v>
      </c>
    </row>
  </sheetData>
  <mergeCells count="5">
    <mergeCell ref="H5:I5"/>
    <mergeCell ref="K5:BF5"/>
    <mergeCell ref="K9:L9"/>
    <mergeCell ref="K13:L13"/>
    <mergeCell ref="N13:O1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3:D58"/>
  <sheetViews>
    <sheetView workbookViewId="0">
      <selection activeCell="E1" sqref="E1"/>
    </sheetView>
  </sheetViews>
  <sheetFormatPr baseColWidth="10" defaultRowHeight="15" x14ac:dyDescent="0.25"/>
  <cols>
    <col min="1" max="1" width="4.7109375" style="62" customWidth="1"/>
    <col min="2" max="2" width="11.42578125" style="63"/>
    <col min="3" max="3" width="11.42578125" style="62"/>
    <col min="4" max="4" width="5.7109375" style="62" customWidth="1"/>
    <col min="5" max="16384" width="11.42578125" style="62"/>
  </cols>
  <sheetData>
    <row r="3" spans="1:4" ht="15" customHeight="1" x14ac:dyDescent="0.25">
      <c r="A3" s="102" t="s">
        <v>77</v>
      </c>
      <c r="B3" s="102"/>
      <c r="C3" s="102"/>
      <c r="D3" s="102"/>
    </row>
    <row r="6" spans="1:4" x14ac:dyDescent="0.25">
      <c r="B6" s="16" t="s">
        <v>63</v>
      </c>
      <c r="C6" s="16" t="s">
        <v>76</v>
      </c>
    </row>
    <row r="7" spans="1:4" ht="15.75" x14ac:dyDescent="0.25">
      <c r="B7" s="29">
        <v>1</v>
      </c>
      <c r="C7" s="14">
        <v>142.34316643050769</v>
      </c>
    </row>
    <row r="8" spans="1:4" ht="15.75" x14ac:dyDescent="0.25">
      <c r="B8" s="29">
        <v>2</v>
      </c>
      <c r="C8" s="14">
        <v>142.6060661088859</v>
      </c>
    </row>
    <row r="9" spans="1:4" ht="15.75" x14ac:dyDescent="0.25">
      <c r="B9" s="29">
        <v>3</v>
      </c>
      <c r="C9" s="14">
        <v>143.23122895603399</v>
      </c>
    </row>
    <row r="10" spans="1:4" ht="15.75" x14ac:dyDescent="0.25">
      <c r="B10" s="29">
        <v>4</v>
      </c>
      <c r="C10" s="14">
        <v>143.4876220629186</v>
      </c>
    </row>
    <row r="11" spans="1:4" ht="15.75" x14ac:dyDescent="0.25">
      <c r="B11" s="29">
        <v>5</v>
      </c>
      <c r="C11" s="14">
        <v>143.17496495920011</v>
      </c>
    </row>
    <row r="12" spans="1:4" ht="15.75" x14ac:dyDescent="0.25">
      <c r="B12" s="29">
        <v>6</v>
      </c>
      <c r="C12" s="14">
        <v>142.96766212303569</v>
      </c>
    </row>
    <row r="13" spans="1:4" ht="15.75" x14ac:dyDescent="0.25">
      <c r="B13" s="29">
        <v>7</v>
      </c>
      <c r="C13" s="14">
        <v>142.94098387922611</v>
      </c>
    </row>
    <row r="14" spans="1:4" ht="15.75" x14ac:dyDescent="0.25">
      <c r="B14" s="29">
        <v>8</v>
      </c>
      <c r="C14" s="14">
        <v>143.18911648286789</v>
      </c>
    </row>
    <row r="15" spans="1:4" ht="15.75" x14ac:dyDescent="0.25">
      <c r="B15" s="29">
        <v>9</v>
      </c>
      <c r="C15" s="14">
        <v>144.00225983965581</v>
      </c>
    </row>
    <row r="16" spans="1:4" ht="15.75" x14ac:dyDescent="0.25">
      <c r="B16" s="29">
        <v>10</v>
      </c>
      <c r="C16" s="14">
        <v>144.5901809222066</v>
      </c>
    </row>
    <row r="17" spans="2:3" ht="15.75" x14ac:dyDescent="0.25">
      <c r="B17" s="29">
        <v>11</v>
      </c>
      <c r="C17" s="14">
        <v>145.16013897001309</v>
      </c>
    </row>
    <row r="18" spans="2:3" ht="15.75" x14ac:dyDescent="0.25">
      <c r="B18" s="29">
        <v>12</v>
      </c>
      <c r="C18" s="14">
        <v>145.45553496850539</v>
      </c>
    </row>
    <row r="19" spans="2:3" ht="15.75" x14ac:dyDescent="0.25">
      <c r="B19" s="29">
        <v>13</v>
      </c>
      <c r="C19" s="14">
        <v>146.5053015596701</v>
      </c>
    </row>
    <row r="20" spans="2:3" ht="15.75" x14ac:dyDescent="0.25">
      <c r="B20" s="29">
        <v>14</v>
      </c>
      <c r="C20" s="14">
        <v>146.66631613752</v>
      </c>
    </row>
    <row r="21" spans="2:3" ht="15.75" x14ac:dyDescent="0.25">
      <c r="B21" s="29">
        <v>15</v>
      </c>
      <c r="C21" s="14">
        <v>147.6875274449981</v>
      </c>
    </row>
    <row r="22" spans="2:3" ht="15.75" x14ac:dyDescent="0.25">
      <c r="B22" s="29">
        <v>16</v>
      </c>
      <c r="C22" s="14">
        <v>148.12390849304151</v>
      </c>
    </row>
    <row r="23" spans="2:3" ht="15.75" x14ac:dyDescent="0.25">
      <c r="B23" s="29">
        <v>17</v>
      </c>
      <c r="C23" s="14">
        <v>148.06299401109271</v>
      </c>
    </row>
    <row r="24" spans="2:3" ht="15.75" x14ac:dyDescent="0.25">
      <c r="B24" s="29">
        <v>18</v>
      </c>
      <c r="C24" s="14">
        <v>148.21707008327169</v>
      </c>
    </row>
    <row r="25" spans="2:3" ht="15.75" x14ac:dyDescent="0.25">
      <c r="B25" s="29">
        <v>19</v>
      </c>
      <c r="C25" s="14">
        <v>148.81492958563601</v>
      </c>
    </row>
    <row r="26" spans="2:3" ht="15.75" x14ac:dyDescent="0.25">
      <c r="B26" s="29">
        <v>20</v>
      </c>
      <c r="C26" s="14">
        <v>149.12658636352111</v>
      </c>
    </row>
    <row r="27" spans="2:3" ht="15.75" x14ac:dyDescent="0.25">
      <c r="B27" s="29">
        <v>21</v>
      </c>
      <c r="C27" s="14">
        <v>150.04032109445561</v>
      </c>
    </row>
    <row r="28" spans="2:3" ht="15.75" x14ac:dyDescent="0.25">
      <c r="B28" s="29">
        <v>22</v>
      </c>
      <c r="C28" s="14">
        <v>150.34459974738061</v>
      </c>
    </row>
    <row r="29" spans="2:3" ht="15.75" x14ac:dyDescent="0.25">
      <c r="B29" s="29">
        <v>23</v>
      </c>
      <c r="C29" s="14">
        <v>150.6170708965835</v>
      </c>
    </row>
    <row r="30" spans="2:3" ht="15.75" x14ac:dyDescent="0.25">
      <c r="B30" s="29">
        <v>24</v>
      </c>
      <c r="C30" s="14">
        <v>150.78990902032729</v>
      </c>
    </row>
    <row r="31" spans="2:3" ht="15.75" x14ac:dyDescent="0.25">
      <c r="B31" s="29">
        <v>25</v>
      </c>
      <c r="C31" s="15">
        <v>101.24</v>
      </c>
    </row>
    <row r="32" spans="2:3" ht="15.75" x14ac:dyDescent="0.25">
      <c r="B32" s="29">
        <v>26</v>
      </c>
      <c r="C32" s="15">
        <v>101.86</v>
      </c>
    </row>
    <row r="33" spans="2:3" ht="15.75" x14ac:dyDescent="0.25">
      <c r="B33" s="29">
        <v>27</v>
      </c>
      <c r="C33" s="15">
        <v>102.28</v>
      </c>
    </row>
    <row r="34" spans="2:3" ht="15.75" x14ac:dyDescent="0.25">
      <c r="B34" s="29">
        <v>28</v>
      </c>
      <c r="C34" s="15">
        <v>103.14</v>
      </c>
    </row>
    <row r="35" spans="2:3" ht="15.75" x14ac:dyDescent="0.25">
      <c r="B35" s="29">
        <v>29</v>
      </c>
      <c r="C35" s="15">
        <v>103.32</v>
      </c>
    </row>
    <row r="36" spans="2:3" ht="15.75" x14ac:dyDescent="0.25">
      <c r="B36" s="29">
        <v>30</v>
      </c>
      <c r="C36" s="15">
        <v>103.74</v>
      </c>
    </row>
    <row r="37" spans="2:3" ht="15.75" x14ac:dyDescent="0.25">
      <c r="B37" s="29">
        <v>31</v>
      </c>
      <c r="C37" s="15">
        <v>103.66</v>
      </c>
    </row>
    <row r="38" spans="2:3" ht="15.75" x14ac:dyDescent="0.25">
      <c r="B38" s="29">
        <v>32</v>
      </c>
      <c r="C38" s="15">
        <v>103.66</v>
      </c>
    </row>
    <row r="39" spans="2:3" ht="15.75" x14ac:dyDescent="0.25">
      <c r="B39" s="29">
        <v>33</v>
      </c>
      <c r="C39" s="15">
        <v>103.93</v>
      </c>
    </row>
    <row r="40" spans="2:3" ht="15.75" x14ac:dyDescent="0.25">
      <c r="B40" s="29">
        <v>34</v>
      </c>
      <c r="C40" s="15">
        <v>103.84</v>
      </c>
    </row>
    <row r="41" spans="2:3" ht="15.75" x14ac:dyDescent="0.25">
      <c r="B41" s="29">
        <v>35</v>
      </c>
      <c r="C41" s="15">
        <v>103.95</v>
      </c>
    </row>
    <row r="42" spans="2:3" ht="15.75" x14ac:dyDescent="0.25">
      <c r="B42" s="29">
        <v>36</v>
      </c>
      <c r="C42" s="15">
        <v>104.05</v>
      </c>
    </row>
    <row r="43" spans="2:3" ht="15.75" x14ac:dyDescent="0.25">
      <c r="B43" s="29">
        <v>37</v>
      </c>
      <c r="C43" s="15">
        <v>104.37</v>
      </c>
    </row>
    <row r="44" spans="2:3" ht="15.75" x14ac:dyDescent="0.25">
      <c r="B44" s="29">
        <v>38</v>
      </c>
      <c r="C44" s="15">
        <v>104.51</v>
      </c>
    </row>
    <row r="45" spans="2:3" ht="15.75" x14ac:dyDescent="0.25">
      <c r="B45" s="29">
        <v>39</v>
      </c>
      <c r="C45" s="15">
        <v>104.65</v>
      </c>
    </row>
    <row r="46" spans="2:3" ht="15.75" x14ac:dyDescent="0.25">
      <c r="B46" s="29">
        <v>40</v>
      </c>
      <c r="C46" s="15">
        <v>104.97</v>
      </c>
    </row>
    <row r="47" spans="2:3" ht="15.75" x14ac:dyDescent="0.25">
      <c r="B47" s="29">
        <v>41</v>
      </c>
      <c r="C47" s="15">
        <v>105.01</v>
      </c>
    </row>
    <row r="48" spans="2:3" ht="15.75" x14ac:dyDescent="0.25">
      <c r="B48" s="29">
        <v>42</v>
      </c>
      <c r="C48" s="15">
        <v>105.38</v>
      </c>
    </row>
    <row r="49" spans="1:3" ht="15.75" x14ac:dyDescent="0.25">
      <c r="B49" s="29">
        <v>43</v>
      </c>
      <c r="C49" s="15">
        <v>105.29</v>
      </c>
    </row>
    <row r="50" spans="1:3" ht="15.75" x14ac:dyDescent="0.25">
      <c r="B50" s="29">
        <v>44</v>
      </c>
      <c r="C50" s="15">
        <v>105.12</v>
      </c>
    </row>
    <row r="51" spans="1:3" ht="15.75" x14ac:dyDescent="0.25">
      <c r="B51" s="29">
        <v>45</v>
      </c>
      <c r="C51" s="15">
        <v>105.28</v>
      </c>
    </row>
    <row r="52" spans="1:3" ht="15.75" x14ac:dyDescent="0.25">
      <c r="B52" s="29">
        <v>46</v>
      </c>
      <c r="C52" s="15">
        <v>105.2</v>
      </c>
    </row>
    <row r="53" spans="1:3" ht="15.75" x14ac:dyDescent="0.25">
      <c r="B53" s="29">
        <v>47</v>
      </c>
      <c r="C53" s="15">
        <v>105.04</v>
      </c>
    </row>
    <row r="54" spans="1:3" ht="15.75" x14ac:dyDescent="0.25">
      <c r="B54" s="29">
        <v>48</v>
      </c>
      <c r="C54" s="15">
        <v>105.21</v>
      </c>
    </row>
    <row r="55" spans="1:3" x14ac:dyDescent="0.25">
      <c r="B55" s="41"/>
      <c r="C55" s="1"/>
    </row>
    <row r="56" spans="1:3" x14ac:dyDescent="0.25">
      <c r="A56" s="65"/>
      <c r="B56" s="66" t="s">
        <v>80</v>
      </c>
      <c r="C56" s="68" t="s">
        <v>47</v>
      </c>
    </row>
    <row r="57" spans="1:3" x14ac:dyDescent="0.25">
      <c r="A57" s="64"/>
      <c r="B57" s="67" t="s">
        <v>81</v>
      </c>
      <c r="C57" s="68" t="s">
        <v>28</v>
      </c>
    </row>
    <row r="58" spans="1:3" x14ac:dyDescent="0.25">
      <c r="B58" s="41"/>
      <c r="C58" s="68" t="s">
        <v>30</v>
      </c>
    </row>
  </sheetData>
  <mergeCells count="1">
    <mergeCell ref="A3:D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B2:J40"/>
  <sheetViews>
    <sheetView topLeftCell="A18" workbookViewId="0">
      <selection activeCell="E41" sqref="E41"/>
    </sheetView>
  </sheetViews>
  <sheetFormatPr baseColWidth="10" defaultRowHeight="15" x14ac:dyDescent="0.25"/>
  <cols>
    <col min="1" max="1" width="8.7109375" style="1" customWidth="1"/>
    <col min="2" max="2" width="32.85546875" style="1" bestFit="1" customWidth="1"/>
    <col min="3" max="3" width="17.7109375" style="1" bestFit="1" customWidth="1"/>
    <col min="4" max="6" width="11.42578125" style="1"/>
    <col min="7" max="7" width="15.85546875" style="1" bestFit="1" customWidth="1"/>
    <col min="8" max="8" width="11.42578125" style="1"/>
    <col min="9" max="9" width="13.5703125" style="1" bestFit="1" customWidth="1"/>
    <col min="10" max="10" width="14.42578125" style="1" bestFit="1" customWidth="1"/>
    <col min="11" max="16384" width="11.42578125" style="1"/>
  </cols>
  <sheetData>
    <row r="2" spans="2:7" ht="18" x14ac:dyDescent="0.25">
      <c r="B2" s="28" t="s">
        <v>85</v>
      </c>
      <c r="C2" s="10"/>
    </row>
    <row r="4" spans="2:7" x14ac:dyDescent="0.25">
      <c r="B4" s="1" t="s">
        <v>1</v>
      </c>
    </row>
    <row r="5" spans="2:7" ht="15.75" thickBot="1" x14ac:dyDescent="0.3"/>
    <row r="6" spans="2:7" x14ac:dyDescent="0.25">
      <c r="B6" s="20" t="s">
        <v>2</v>
      </c>
      <c r="C6" s="20"/>
    </row>
    <row r="7" spans="2:7" x14ac:dyDescent="0.25">
      <c r="B7" s="21" t="s">
        <v>3</v>
      </c>
      <c r="C7" s="21">
        <v>0.81660028884061542</v>
      </c>
    </row>
    <row r="8" spans="2:7" x14ac:dyDescent="0.25">
      <c r="B8" s="21" t="s">
        <v>4</v>
      </c>
      <c r="C8" s="21">
        <v>0.66683603173457651</v>
      </c>
    </row>
    <row r="9" spans="2:7" x14ac:dyDescent="0.25">
      <c r="B9" s="21" t="s">
        <v>5</v>
      </c>
      <c r="C9" s="21">
        <v>0.65959333677228471</v>
      </c>
    </row>
    <row r="10" spans="2:7" x14ac:dyDescent="0.25">
      <c r="B10" s="21" t="s">
        <v>6</v>
      </c>
      <c r="C10" s="21">
        <v>12.464856678423862</v>
      </c>
    </row>
    <row r="11" spans="2:7" ht="15.75" thickBot="1" x14ac:dyDescent="0.3">
      <c r="B11" s="22" t="s">
        <v>7</v>
      </c>
      <c r="C11" s="22">
        <v>48</v>
      </c>
    </row>
    <row r="13" spans="2:7" ht="15.75" thickBot="1" x14ac:dyDescent="0.3">
      <c r="B13" s="1" t="s">
        <v>8</v>
      </c>
    </row>
    <row r="14" spans="2:7" x14ac:dyDescent="0.25">
      <c r="B14" s="23"/>
      <c r="C14" s="23" t="s">
        <v>12</v>
      </c>
      <c r="D14" s="23" t="s">
        <v>13</v>
      </c>
      <c r="E14" s="23" t="s">
        <v>14</v>
      </c>
      <c r="F14" s="23" t="s">
        <v>15</v>
      </c>
      <c r="G14" s="23" t="s">
        <v>16</v>
      </c>
    </row>
    <row r="15" spans="2:7" x14ac:dyDescent="0.25">
      <c r="B15" s="21" t="s">
        <v>9</v>
      </c>
      <c r="C15" s="21">
        <v>1</v>
      </c>
      <c r="D15" s="21">
        <v>14305.183809104317</v>
      </c>
      <c r="E15" s="21">
        <v>14305.183809104317</v>
      </c>
      <c r="F15" s="21">
        <v>92.07015278240695</v>
      </c>
      <c r="G15" s="42">
        <v>1.4890617156378358E-12</v>
      </c>
    </row>
    <row r="16" spans="2:7" x14ac:dyDescent="0.25">
      <c r="B16" s="21" t="s">
        <v>10</v>
      </c>
      <c r="C16" s="21">
        <v>46</v>
      </c>
      <c r="D16" s="21">
        <v>7147.1419926278077</v>
      </c>
      <c r="E16" s="21">
        <v>155.37265201364798</v>
      </c>
      <c r="F16" s="21"/>
      <c r="G16" s="21"/>
    </row>
    <row r="17" spans="2:10" ht="15.75" thickBot="1" x14ac:dyDescent="0.3">
      <c r="B17" s="22" t="s">
        <v>11</v>
      </c>
      <c r="C17" s="22">
        <v>47</v>
      </c>
      <c r="D17" s="22">
        <v>21452.325801732124</v>
      </c>
      <c r="E17" s="22"/>
      <c r="F17" s="22"/>
      <c r="G17" s="22"/>
    </row>
    <row r="18" spans="2:10" ht="15.75" thickBot="1" x14ac:dyDescent="0.3"/>
    <row r="19" spans="2:10" x14ac:dyDescent="0.25">
      <c r="B19" s="23"/>
      <c r="C19" s="46" t="s">
        <v>17</v>
      </c>
      <c r="D19" s="23" t="s">
        <v>6</v>
      </c>
      <c r="E19" s="23" t="s">
        <v>18</v>
      </c>
      <c r="F19" s="23" t="s">
        <v>19</v>
      </c>
      <c r="G19" s="23" t="s">
        <v>20</v>
      </c>
      <c r="H19" s="23" t="s">
        <v>21</v>
      </c>
      <c r="I19" s="23" t="s">
        <v>22</v>
      </c>
      <c r="J19" s="23" t="s">
        <v>23</v>
      </c>
    </row>
    <row r="20" spans="2:10" x14ac:dyDescent="0.25">
      <c r="B20" s="21" t="s">
        <v>78</v>
      </c>
      <c r="C20" s="44">
        <v>155.6732490180022</v>
      </c>
      <c r="D20" s="21">
        <v>3.6552628003293428</v>
      </c>
      <c r="E20" s="21">
        <v>42.588797993943388</v>
      </c>
      <c r="F20" s="74">
        <v>1.3154856238847307E-38</v>
      </c>
      <c r="G20" s="21">
        <v>148.31558661432535</v>
      </c>
      <c r="H20" s="21">
        <v>163.03091142167904</v>
      </c>
      <c r="I20" s="21">
        <v>148.31558661432535</v>
      </c>
      <c r="J20" s="21">
        <v>163.03091142167904</v>
      </c>
    </row>
    <row r="21" spans="2:10" ht="15.75" thickBot="1" x14ac:dyDescent="0.3">
      <c r="B21" s="22" t="s">
        <v>79</v>
      </c>
      <c r="C21" s="45">
        <v>-1.2461483781662843</v>
      </c>
      <c r="D21" s="22">
        <v>0.12987044381576937</v>
      </c>
      <c r="E21" s="22">
        <v>-9.5953193163337147</v>
      </c>
      <c r="F21" s="75">
        <v>1.4890617156378413E-12</v>
      </c>
      <c r="G21" s="22">
        <v>-1.5075640229527596</v>
      </c>
      <c r="H21" s="22">
        <v>-0.98473273337980904</v>
      </c>
      <c r="I21" s="22">
        <v>-1.5075640229527596</v>
      </c>
      <c r="J21" s="22">
        <v>-0.98473273337980904</v>
      </c>
    </row>
    <row r="23" spans="2:10" ht="15.75" thickBot="1" x14ac:dyDescent="0.3">
      <c r="F23" s="76"/>
      <c r="G23" s="76"/>
    </row>
    <row r="24" spans="2:10" ht="16.5" thickBot="1" x14ac:dyDescent="0.3">
      <c r="C24" s="107" t="s">
        <v>82</v>
      </c>
      <c r="D24" s="108"/>
      <c r="F24" s="109"/>
      <c r="G24" s="109"/>
    </row>
    <row r="25" spans="2:10" x14ac:dyDescent="0.25">
      <c r="C25" s="105" t="s">
        <v>34</v>
      </c>
      <c r="D25" s="106"/>
      <c r="F25" s="110"/>
      <c r="G25" s="110"/>
      <c r="H25" s="73"/>
      <c r="I25" s="73"/>
    </row>
    <row r="26" spans="2:10" x14ac:dyDescent="0.25">
      <c r="C26" s="69">
        <f>C20+C21*(49)</f>
        <v>94.611978487854259</v>
      </c>
      <c r="D26" s="70" t="s">
        <v>83</v>
      </c>
      <c r="F26" s="77"/>
      <c r="G26" s="78"/>
    </row>
    <row r="27" spans="2:10" ht="15.75" thickBot="1" x14ac:dyDescent="0.3">
      <c r="C27" s="71">
        <f>C20+C21*(50)</f>
        <v>93.365830109687977</v>
      </c>
      <c r="D27" s="72" t="s">
        <v>83</v>
      </c>
      <c r="F27" s="77"/>
      <c r="G27" s="78"/>
    </row>
    <row r="28" spans="2:10" x14ac:dyDescent="0.25">
      <c r="F28" s="76"/>
      <c r="G28" s="76"/>
    </row>
    <row r="31" spans="2:10" ht="18" x14ac:dyDescent="0.25">
      <c r="B31" s="28" t="s">
        <v>86</v>
      </c>
      <c r="C31" s="10"/>
    </row>
    <row r="32" spans="2:10" ht="15.75" thickBot="1" x14ac:dyDescent="0.3"/>
    <row r="33" spans="2:4" x14ac:dyDescent="0.25">
      <c r="B33" s="23"/>
      <c r="C33" s="46" t="s">
        <v>17</v>
      </c>
    </row>
    <row r="34" spans="2:4" x14ac:dyDescent="0.25">
      <c r="B34" s="21" t="s">
        <v>48</v>
      </c>
      <c r="C34" s="44">
        <v>431.05733768750099</v>
      </c>
    </row>
    <row r="35" spans="2:4" ht="15.75" thickBot="1" x14ac:dyDescent="0.3">
      <c r="B35" s="22" t="s">
        <v>49</v>
      </c>
      <c r="C35" s="45">
        <v>-0.69166956875611563</v>
      </c>
    </row>
    <row r="36" spans="2:4" ht="15.75" thickBot="1" x14ac:dyDescent="0.3"/>
    <row r="37" spans="2:4" ht="16.5" thickBot="1" x14ac:dyDescent="0.3">
      <c r="C37" s="107" t="s">
        <v>84</v>
      </c>
      <c r="D37" s="108"/>
    </row>
    <row r="38" spans="2:4" x14ac:dyDescent="0.25">
      <c r="C38" s="105" t="s">
        <v>71</v>
      </c>
      <c r="D38" s="106"/>
    </row>
    <row r="39" spans="2:4" ht="31.5" customHeight="1" x14ac:dyDescent="0.25">
      <c r="C39" s="111">
        <f>C34+C35*(C26)</f>
        <v>365.61711132764395</v>
      </c>
      <c r="D39" s="103" t="s">
        <v>92</v>
      </c>
    </row>
    <row r="40" spans="2:4" x14ac:dyDescent="0.25">
      <c r="C40" s="112"/>
      <c r="D40" s="104"/>
    </row>
  </sheetData>
  <mergeCells count="8">
    <mergeCell ref="D39:D40"/>
    <mergeCell ref="C38:D38"/>
    <mergeCell ref="C24:D24"/>
    <mergeCell ref="C25:D25"/>
    <mergeCell ref="F24:G24"/>
    <mergeCell ref="F25:G25"/>
    <mergeCell ref="C37:D37"/>
    <mergeCell ref="C39:C4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G11"/>
  <sheetViews>
    <sheetView workbookViewId="0">
      <selection activeCell="H14" sqref="H14"/>
    </sheetView>
  </sheetViews>
  <sheetFormatPr baseColWidth="10" defaultRowHeight="15" x14ac:dyDescent="0.25"/>
  <cols>
    <col min="1" max="16384" width="11.42578125" style="1"/>
  </cols>
  <sheetData>
    <row r="3" spans="1:7" ht="18" x14ac:dyDescent="0.25">
      <c r="B3" s="28" t="s">
        <v>70</v>
      </c>
      <c r="C3" s="10"/>
      <c r="D3" s="10"/>
      <c r="E3" s="10"/>
    </row>
    <row r="6" spans="1:7" ht="46.5" customHeight="1" x14ac:dyDescent="0.25">
      <c r="B6" s="113" t="s">
        <v>88</v>
      </c>
      <c r="C6" s="114"/>
      <c r="D6" s="114"/>
      <c r="E6" s="114"/>
      <c r="F6" s="115"/>
    </row>
    <row r="7" spans="1:7" ht="42.75" customHeight="1" x14ac:dyDescent="0.25">
      <c r="B7" s="113" t="s">
        <v>87</v>
      </c>
      <c r="C7" s="114"/>
      <c r="D7" s="114"/>
      <c r="E7" s="114"/>
      <c r="F7" s="116"/>
      <c r="G7" s="79"/>
    </row>
    <row r="8" spans="1:7" x14ac:dyDescent="0.25">
      <c r="B8" s="76"/>
      <c r="E8" s="80"/>
    </row>
    <row r="9" spans="1:7" ht="25.5" customHeight="1" x14ac:dyDescent="0.25">
      <c r="B9" s="82" t="s">
        <v>89</v>
      </c>
      <c r="C9" s="83"/>
      <c r="D9" s="83"/>
      <c r="E9" s="84"/>
      <c r="F9" s="83"/>
      <c r="G9" s="79"/>
    </row>
    <row r="10" spans="1:7" ht="52.5" customHeight="1" x14ac:dyDescent="0.25">
      <c r="A10" s="81"/>
      <c r="B10" s="117" t="s">
        <v>90</v>
      </c>
      <c r="C10" s="117"/>
      <c r="D10" s="117"/>
      <c r="E10" s="117"/>
      <c r="F10" s="118"/>
      <c r="G10" s="79"/>
    </row>
    <row r="11" spans="1:7" ht="33" customHeight="1" x14ac:dyDescent="0.25">
      <c r="B11" s="119" t="s">
        <v>91</v>
      </c>
      <c r="C11" s="120"/>
      <c r="D11" s="120"/>
      <c r="E11" s="120"/>
      <c r="F11" s="121"/>
    </row>
  </sheetData>
  <mergeCells count="4">
    <mergeCell ref="B6:F6"/>
    <mergeCell ref="B7:F7"/>
    <mergeCell ref="B10:F10"/>
    <mergeCell ref="B11:F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PORTADA</vt:lpstr>
      <vt:lpstr>INDICE</vt:lpstr>
      <vt:lpstr>ESPECIFICAR</vt:lpstr>
      <vt:lpstr>ESTIMAR</vt:lpstr>
      <vt:lpstr>COMPROBACIÓN GRÁFICA</vt:lpstr>
      <vt:lpstr>COMPROBACIÓN REGRESIÓN EXCEL</vt:lpstr>
      <vt:lpstr>COMPROBACIÓN MATRICES </vt:lpstr>
      <vt:lpstr>DATOS PRONÓSTICO</vt:lpstr>
      <vt:lpstr>PRONÓSTICO SBU</vt:lpstr>
      <vt:lpstr>EXPLOTAR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2017-01-25T02:53:09Z</dcterms:created>
  <dcterms:modified xsi:type="dcterms:W3CDTF">2017-02-11T15:20:25Z</dcterms:modified>
</cp:coreProperties>
</file>